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9320" windowHeight="7755" firstSheet="3" activeTab="6"/>
  </bookViews>
  <sheets>
    <sheet name="الاجور والمزايا للعاملين" sheetId="1" r:id="rId1"/>
    <sheet name="المؤشرات الاجمالية للفنادق" sheetId="2" r:id="rId2"/>
    <sheet name="حسب المحافظات" sheetId="3" r:id="rId3"/>
    <sheet name="عدد الفنادق والشقق والاسرة " sheetId="7" r:id="rId4"/>
    <sheet name="عدد الفنادق حسب التصنيف" sheetId="8" r:id="rId5"/>
    <sheet name="عدد المشتغلين" sheetId="9" r:id="rId6"/>
    <sheet name="قيمة اجمالي الايرادات" sheetId="10" r:id="rId7"/>
  </sheets>
  <externalReferences>
    <externalReference r:id="rId8"/>
  </externalReferences>
  <definedNames>
    <definedName name="_xlnm.Print_Area" localSheetId="0">'الاجور والمزايا للعاملين'!$A$1:$P$198</definedName>
    <definedName name="_xlnm.Print_Titles" localSheetId="0">'الاجور والمزايا للعاملين'!$1:$6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4" i="10"/>
  <c r="D54"/>
  <c r="C54"/>
  <c r="F54" s="1"/>
  <c r="E53"/>
  <c r="D53"/>
  <c r="C53"/>
  <c r="F53" s="1"/>
  <c r="E52"/>
  <c r="E55" s="1"/>
  <c r="D52"/>
  <c r="D55" s="1"/>
  <c r="C52"/>
  <c r="C55" s="1"/>
  <c r="E51"/>
  <c r="D51"/>
  <c r="C51"/>
  <c r="F51" s="1"/>
  <c r="F50"/>
  <c r="F49"/>
  <c r="E47"/>
  <c r="D47"/>
  <c r="C47"/>
  <c r="F45"/>
  <c r="F47" s="1"/>
  <c r="E43"/>
  <c r="D43"/>
  <c r="C43"/>
  <c r="F41"/>
  <c r="F43" s="1"/>
  <c r="E39"/>
  <c r="D39"/>
  <c r="C39"/>
  <c r="F37"/>
  <c r="F39" s="1"/>
  <c r="E35"/>
  <c r="D35"/>
  <c r="C35"/>
  <c r="F33"/>
  <c r="F35" s="1"/>
  <c r="E31"/>
  <c r="D31"/>
  <c r="C31"/>
  <c r="F29"/>
  <c r="F31" s="1"/>
  <c r="E27"/>
  <c r="D27"/>
  <c r="C27"/>
  <c r="F25"/>
  <c r="F27" s="1"/>
  <c r="E23"/>
  <c r="D23"/>
  <c r="C23"/>
  <c r="F23" s="1"/>
  <c r="F22"/>
  <c r="F21"/>
  <c r="E19"/>
  <c r="D19"/>
  <c r="C19"/>
  <c r="F17"/>
  <c r="F19" s="1"/>
  <c r="E15"/>
  <c r="D15"/>
  <c r="C15"/>
  <c r="F14"/>
  <c r="F13"/>
  <c r="F12"/>
  <c r="F15" s="1"/>
  <c r="E11"/>
  <c r="D11"/>
  <c r="C11"/>
  <c r="F9"/>
  <c r="F11" s="1"/>
  <c r="F52" l="1"/>
  <c r="F55" s="1"/>
  <c r="N145" i="9" l="1"/>
  <c r="M145"/>
  <c r="L145"/>
  <c r="J145"/>
  <c r="I145"/>
  <c r="H145"/>
  <c r="F145"/>
  <c r="E145"/>
  <c r="D145"/>
  <c r="N144"/>
  <c r="M144"/>
  <c r="L144"/>
  <c r="J144"/>
  <c r="I144"/>
  <c r="H144"/>
  <c r="F144"/>
  <c r="E144"/>
  <c r="D144"/>
  <c r="N142"/>
  <c r="M142"/>
  <c r="L142"/>
  <c r="J142"/>
  <c r="I142"/>
  <c r="H142"/>
  <c r="F142"/>
  <c r="E142"/>
  <c r="D142"/>
  <c r="N141"/>
  <c r="M141"/>
  <c r="L141"/>
  <c r="J141"/>
  <c r="I141"/>
  <c r="H141"/>
  <c r="F141"/>
  <c r="E141"/>
  <c r="D141"/>
  <c r="N139"/>
  <c r="M139"/>
  <c r="L139"/>
  <c r="J139"/>
  <c r="I139"/>
  <c r="H139"/>
  <c r="G139"/>
  <c r="F139"/>
  <c r="E139"/>
  <c r="D139"/>
  <c r="N138"/>
  <c r="M138"/>
  <c r="L138"/>
  <c r="J138"/>
  <c r="I138"/>
  <c r="H138"/>
  <c r="G138"/>
  <c r="F138"/>
  <c r="E138"/>
  <c r="D138"/>
  <c r="S136"/>
  <c r="R136"/>
  <c r="Q136"/>
  <c r="P136"/>
  <c r="O136"/>
  <c r="N136"/>
  <c r="M136"/>
  <c r="L136"/>
  <c r="K136"/>
  <c r="J136"/>
  <c r="I136"/>
  <c r="H136"/>
  <c r="G136"/>
  <c r="F136"/>
  <c r="E136"/>
  <c r="D136"/>
  <c r="N135"/>
  <c r="N137" s="1"/>
  <c r="M135"/>
  <c r="M137" s="1"/>
  <c r="L135"/>
  <c r="L137" s="1"/>
  <c r="J135"/>
  <c r="J137" s="1"/>
  <c r="I135"/>
  <c r="I137" s="1"/>
  <c r="H135"/>
  <c r="H137" s="1"/>
  <c r="F135"/>
  <c r="F137" s="1"/>
  <c r="E135"/>
  <c r="E137" s="1"/>
  <c r="D135"/>
  <c r="D137" s="1"/>
  <c r="N131"/>
  <c r="M131"/>
  <c r="L131"/>
  <c r="K131"/>
  <c r="J131"/>
  <c r="I131"/>
  <c r="H131"/>
  <c r="F131"/>
  <c r="E131"/>
  <c r="D131"/>
  <c r="R129"/>
  <c r="R135" s="1"/>
  <c r="R137" s="1"/>
  <c r="Q129"/>
  <c r="Q135" s="1"/>
  <c r="Q137" s="1"/>
  <c r="P129"/>
  <c r="P135" s="1"/>
  <c r="P137" s="1"/>
  <c r="O129"/>
  <c r="O135" s="1"/>
  <c r="O137" s="1"/>
  <c r="K129"/>
  <c r="K135" s="1"/>
  <c r="K137" s="1"/>
  <c r="G129"/>
  <c r="G135" s="1"/>
  <c r="G137" s="1"/>
  <c r="S124"/>
  <c r="R124"/>
  <c r="Q124"/>
  <c r="P124"/>
  <c r="O124"/>
  <c r="N124"/>
  <c r="M124"/>
  <c r="L124"/>
  <c r="K124"/>
  <c r="J124"/>
  <c r="I124"/>
  <c r="H124"/>
  <c r="G124"/>
  <c r="F124"/>
  <c r="E124"/>
  <c r="D124"/>
  <c r="N123"/>
  <c r="N125" s="1"/>
  <c r="M123"/>
  <c r="M125" s="1"/>
  <c r="L123"/>
  <c r="L125" s="1"/>
  <c r="J123"/>
  <c r="J125" s="1"/>
  <c r="I123"/>
  <c r="I125" s="1"/>
  <c r="H123"/>
  <c r="H125" s="1"/>
  <c r="F123"/>
  <c r="F125" s="1"/>
  <c r="E123"/>
  <c r="E125" s="1"/>
  <c r="D123"/>
  <c r="D125" s="1"/>
  <c r="N119"/>
  <c r="M119"/>
  <c r="L119"/>
  <c r="J119"/>
  <c r="I119"/>
  <c r="H119"/>
  <c r="F119"/>
  <c r="E119"/>
  <c r="D119"/>
  <c r="R117"/>
  <c r="R123" s="1"/>
  <c r="R125" s="1"/>
  <c r="Q117"/>
  <c r="Q123" s="1"/>
  <c r="Q125" s="1"/>
  <c r="P117"/>
  <c r="P123" s="1"/>
  <c r="P125" s="1"/>
  <c r="O117"/>
  <c r="O123" s="1"/>
  <c r="O125" s="1"/>
  <c r="K117"/>
  <c r="K123" s="1"/>
  <c r="K125" s="1"/>
  <c r="G117"/>
  <c r="G123" s="1"/>
  <c r="G125" s="1"/>
  <c r="S112"/>
  <c r="R112"/>
  <c r="Q112"/>
  <c r="P112"/>
  <c r="O112"/>
  <c r="N112"/>
  <c r="M112"/>
  <c r="L112"/>
  <c r="K112"/>
  <c r="J112"/>
  <c r="I112"/>
  <c r="H112"/>
  <c r="G112"/>
  <c r="F112"/>
  <c r="E112"/>
  <c r="D112"/>
  <c r="N111"/>
  <c r="N113" s="1"/>
  <c r="M111"/>
  <c r="M113" s="1"/>
  <c r="L111"/>
  <c r="L113" s="1"/>
  <c r="K111"/>
  <c r="K113" s="1"/>
  <c r="J111"/>
  <c r="J113" s="1"/>
  <c r="I111"/>
  <c r="I113" s="1"/>
  <c r="H111"/>
  <c r="H113" s="1"/>
  <c r="F111"/>
  <c r="F113" s="1"/>
  <c r="E111"/>
  <c r="E113" s="1"/>
  <c r="D111"/>
  <c r="D113" s="1"/>
  <c r="N107"/>
  <c r="M107"/>
  <c r="L107"/>
  <c r="K107"/>
  <c r="J107"/>
  <c r="I107"/>
  <c r="H107"/>
  <c r="F107"/>
  <c r="E107"/>
  <c r="D107"/>
  <c r="R105"/>
  <c r="R111" s="1"/>
  <c r="R113" s="1"/>
  <c r="Q105"/>
  <c r="Q111" s="1"/>
  <c r="Q113" s="1"/>
  <c r="P105"/>
  <c r="P111" s="1"/>
  <c r="P113" s="1"/>
  <c r="O105"/>
  <c r="O111" s="1"/>
  <c r="O113" s="1"/>
  <c r="K105"/>
  <c r="G105"/>
  <c r="G111" s="1"/>
  <c r="G113" s="1"/>
  <c r="S100"/>
  <c r="R100"/>
  <c r="Q100"/>
  <c r="P100"/>
  <c r="O100"/>
  <c r="N100"/>
  <c r="M100"/>
  <c r="L100"/>
  <c r="K100"/>
  <c r="J100"/>
  <c r="I100"/>
  <c r="H100"/>
  <c r="G100"/>
  <c r="F100"/>
  <c r="E100"/>
  <c r="D100"/>
  <c r="N99"/>
  <c r="N101" s="1"/>
  <c r="M99"/>
  <c r="M101" s="1"/>
  <c r="L99"/>
  <c r="L101" s="1"/>
  <c r="J99"/>
  <c r="J101" s="1"/>
  <c r="I99"/>
  <c r="I101" s="1"/>
  <c r="H99"/>
  <c r="H101" s="1"/>
  <c r="F99"/>
  <c r="F101" s="1"/>
  <c r="E99"/>
  <c r="E101" s="1"/>
  <c r="D99"/>
  <c r="D101" s="1"/>
  <c r="N95"/>
  <c r="M95"/>
  <c r="L95"/>
  <c r="J95"/>
  <c r="I95"/>
  <c r="H95"/>
  <c r="F95"/>
  <c r="E95"/>
  <c r="D95"/>
  <c r="R93"/>
  <c r="R99" s="1"/>
  <c r="R101" s="1"/>
  <c r="Q93"/>
  <c r="Q99" s="1"/>
  <c r="Q101" s="1"/>
  <c r="P93"/>
  <c r="P99" s="1"/>
  <c r="P101" s="1"/>
  <c r="O93"/>
  <c r="O99" s="1"/>
  <c r="O101" s="1"/>
  <c r="K93"/>
  <c r="K99" s="1"/>
  <c r="K101" s="1"/>
  <c r="G93"/>
  <c r="G99" s="1"/>
  <c r="G101" s="1"/>
  <c r="N88"/>
  <c r="M88"/>
  <c r="O88" s="1"/>
  <c r="L88"/>
  <c r="K88"/>
  <c r="J88"/>
  <c r="I88"/>
  <c r="H88"/>
  <c r="G88"/>
  <c r="F88"/>
  <c r="R88" s="1"/>
  <c r="E88"/>
  <c r="Q88" s="1"/>
  <c r="D88"/>
  <c r="P88" s="1"/>
  <c r="N87"/>
  <c r="N89" s="1"/>
  <c r="M87"/>
  <c r="M89" s="1"/>
  <c r="L87"/>
  <c r="L89" s="1"/>
  <c r="J87"/>
  <c r="J89" s="1"/>
  <c r="I87"/>
  <c r="I89" s="1"/>
  <c r="H87"/>
  <c r="H89" s="1"/>
  <c r="G87"/>
  <c r="G89" s="1"/>
  <c r="F87"/>
  <c r="F89" s="1"/>
  <c r="E87"/>
  <c r="E89" s="1"/>
  <c r="D87"/>
  <c r="D89" s="1"/>
  <c r="N83"/>
  <c r="M83"/>
  <c r="L83"/>
  <c r="J83"/>
  <c r="I83"/>
  <c r="H83"/>
  <c r="G83"/>
  <c r="F83"/>
  <c r="E83"/>
  <c r="D83"/>
  <c r="R82"/>
  <c r="R87" s="1"/>
  <c r="R89" s="1"/>
  <c r="Q82"/>
  <c r="Q87" s="1"/>
  <c r="Q89" s="1"/>
  <c r="P82"/>
  <c r="P87" s="1"/>
  <c r="P89" s="1"/>
  <c r="O82"/>
  <c r="O87" s="1"/>
  <c r="O89" s="1"/>
  <c r="R81"/>
  <c r="Q81"/>
  <c r="P81"/>
  <c r="O81"/>
  <c r="K81"/>
  <c r="K87" s="1"/>
  <c r="K89" s="1"/>
  <c r="G81"/>
  <c r="S81" s="1"/>
  <c r="N76"/>
  <c r="M76"/>
  <c r="L76"/>
  <c r="K76"/>
  <c r="J76"/>
  <c r="I76"/>
  <c r="H76"/>
  <c r="G76"/>
  <c r="F76"/>
  <c r="E76"/>
  <c r="D76"/>
  <c r="Q75"/>
  <c r="O75"/>
  <c r="N75"/>
  <c r="N77" s="1"/>
  <c r="M75"/>
  <c r="M77" s="1"/>
  <c r="L75"/>
  <c r="L77" s="1"/>
  <c r="J75"/>
  <c r="J77" s="1"/>
  <c r="I75"/>
  <c r="I77" s="1"/>
  <c r="H75"/>
  <c r="H77" s="1"/>
  <c r="G75"/>
  <c r="G77" s="1"/>
  <c r="F75"/>
  <c r="F77" s="1"/>
  <c r="E75"/>
  <c r="E77" s="1"/>
  <c r="D75"/>
  <c r="D77" s="1"/>
  <c r="N71"/>
  <c r="M71"/>
  <c r="L71"/>
  <c r="J71"/>
  <c r="I71"/>
  <c r="H71"/>
  <c r="G71"/>
  <c r="F71"/>
  <c r="E71"/>
  <c r="D71"/>
  <c r="R70"/>
  <c r="R76" s="1"/>
  <c r="Q70"/>
  <c r="Q76" s="1"/>
  <c r="P70"/>
  <c r="P76" s="1"/>
  <c r="O70"/>
  <c r="O76" s="1"/>
  <c r="R69"/>
  <c r="R75" s="1"/>
  <c r="R77" s="1"/>
  <c r="Q69"/>
  <c r="P69"/>
  <c r="P75" s="1"/>
  <c r="P77" s="1"/>
  <c r="O69"/>
  <c r="K69"/>
  <c r="K75" s="1"/>
  <c r="K77" s="1"/>
  <c r="G69"/>
  <c r="S69" s="1"/>
  <c r="N64"/>
  <c r="M64"/>
  <c r="L64"/>
  <c r="K64"/>
  <c r="J64"/>
  <c r="I64"/>
  <c r="H64"/>
  <c r="G64"/>
  <c r="F64"/>
  <c r="E64"/>
  <c r="D64"/>
  <c r="N63"/>
  <c r="N65" s="1"/>
  <c r="M63"/>
  <c r="M65" s="1"/>
  <c r="L63"/>
  <c r="L65" s="1"/>
  <c r="K63"/>
  <c r="K65" s="1"/>
  <c r="J63"/>
  <c r="J65" s="1"/>
  <c r="I63"/>
  <c r="I65" s="1"/>
  <c r="H63"/>
  <c r="H65" s="1"/>
  <c r="F63"/>
  <c r="F65" s="1"/>
  <c r="E63"/>
  <c r="E65" s="1"/>
  <c r="D63"/>
  <c r="D65" s="1"/>
  <c r="N59"/>
  <c r="M59"/>
  <c r="L59"/>
  <c r="K59"/>
  <c r="J59"/>
  <c r="I59"/>
  <c r="H59"/>
  <c r="F59"/>
  <c r="E59"/>
  <c r="D59"/>
  <c r="R58"/>
  <c r="R64" s="1"/>
  <c r="Q58"/>
  <c r="Q64" s="1"/>
  <c r="P58"/>
  <c r="P64" s="1"/>
  <c r="O58"/>
  <c r="O64" s="1"/>
  <c r="K58"/>
  <c r="R57"/>
  <c r="R63" s="1"/>
  <c r="R65" s="1"/>
  <c r="Q57"/>
  <c r="Q63" s="1"/>
  <c r="Q65" s="1"/>
  <c r="P57"/>
  <c r="P63" s="1"/>
  <c r="P65" s="1"/>
  <c r="O57"/>
  <c r="O63" s="1"/>
  <c r="O65" s="1"/>
  <c r="K57"/>
  <c r="G57"/>
  <c r="G63" s="1"/>
  <c r="G65" s="1"/>
  <c r="M52"/>
  <c r="L52"/>
  <c r="J52"/>
  <c r="I52"/>
  <c r="H52"/>
  <c r="K52" s="1"/>
  <c r="F52"/>
  <c r="E52"/>
  <c r="D52"/>
  <c r="G52" s="1"/>
  <c r="R51"/>
  <c r="P51"/>
  <c r="N51"/>
  <c r="M51"/>
  <c r="M53" s="1"/>
  <c r="L51"/>
  <c r="O51" s="1"/>
  <c r="J51"/>
  <c r="J53" s="1"/>
  <c r="I51"/>
  <c r="I53" s="1"/>
  <c r="H51"/>
  <c r="H53" s="1"/>
  <c r="F51"/>
  <c r="F53" s="1"/>
  <c r="E51"/>
  <c r="E53" s="1"/>
  <c r="D51"/>
  <c r="G51" s="1"/>
  <c r="G53" s="1"/>
  <c r="N47"/>
  <c r="M47"/>
  <c r="L47"/>
  <c r="J47"/>
  <c r="I47"/>
  <c r="H47"/>
  <c r="F47"/>
  <c r="E47"/>
  <c r="D47"/>
  <c r="R46"/>
  <c r="R52" s="1"/>
  <c r="Q46"/>
  <c r="Q52" s="1"/>
  <c r="P46"/>
  <c r="P52" s="1"/>
  <c r="S52" s="1"/>
  <c r="O46"/>
  <c r="K46"/>
  <c r="G46"/>
  <c r="S46" s="1"/>
  <c r="R45"/>
  <c r="Q45"/>
  <c r="Q51" s="1"/>
  <c r="Q53" s="1"/>
  <c r="P45"/>
  <c r="O45"/>
  <c r="O47" s="1"/>
  <c r="K45"/>
  <c r="K51" s="1"/>
  <c r="K53" s="1"/>
  <c r="G45"/>
  <c r="G47" s="1"/>
  <c r="N40"/>
  <c r="M40"/>
  <c r="L40"/>
  <c r="K40"/>
  <c r="J40"/>
  <c r="I40"/>
  <c r="H40"/>
  <c r="G40"/>
  <c r="F40"/>
  <c r="E40"/>
  <c r="D40"/>
  <c r="R39"/>
  <c r="P39"/>
  <c r="N39"/>
  <c r="N41" s="1"/>
  <c r="M39"/>
  <c r="M41" s="1"/>
  <c r="L39"/>
  <c r="L41" s="1"/>
  <c r="J39"/>
  <c r="J41" s="1"/>
  <c r="I39"/>
  <c r="I41" s="1"/>
  <c r="H39"/>
  <c r="H41" s="1"/>
  <c r="F39"/>
  <c r="F41" s="1"/>
  <c r="E39"/>
  <c r="E41" s="1"/>
  <c r="D39"/>
  <c r="D41" s="1"/>
  <c r="N35"/>
  <c r="M35"/>
  <c r="L35"/>
  <c r="J35"/>
  <c r="I35"/>
  <c r="H35"/>
  <c r="F35"/>
  <c r="E35"/>
  <c r="D35"/>
  <c r="R34"/>
  <c r="R40" s="1"/>
  <c r="Q34"/>
  <c r="Q40" s="1"/>
  <c r="P34"/>
  <c r="P40" s="1"/>
  <c r="O34"/>
  <c r="O40" s="1"/>
  <c r="R33"/>
  <c r="Q33"/>
  <c r="Q39" s="1"/>
  <c r="Q41" s="1"/>
  <c r="P33"/>
  <c r="O33"/>
  <c r="O39" s="1"/>
  <c r="O41" s="1"/>
  <c r="K33"/>
  <c r="K39" s="1"/>
  <c r="K41" s="1"/>
  <c r="G33"/>
  <c r="G39" s="1"/>
  <c r="G41" s="1"/>
  <c r="N28"/>
  <c r="M28"/>
  <c r="L28"/>
  <c r="J28"/>
  <c r="I28"/>
  <c r="H28"/>
  <c r="F28"/>
  <c r="E28"/>
  <c r="D28"/>
  <c r="N27"/>
  <c r="M27"/>
  <c r="M29" s="1"/>
  <c r="L27"/>
  <c r="O27" s="1"/>
  <c r="J27"/>
  <c r="J29" s="1"/>
  <c r="I27"/>
  <c r="I29" s="1"/>
  <c r="H27"/>
  <c r="H29" s="1"/>
  <c r="F27"/>
  <c r="F29" s="1"/>
  <c r="E27"/>
  <c r="E29" s="1"/>
  <c r="D27"/>
  <c r="D29" s="1"/>
  <c r="N26"/>
  <c r="N146" s="1"/>
  <c r="M26"/>
  <c r="M146" s="1"/>
  <c r="L26"/>
  <c r="L146" s="1"/>
  <c r="J26"/>
  <c r="J146" s="1"/>
  <c r="I26"/>
  <c r="I146" s="1"/>
  <c r="H26"/>
  <c r="H146" s="1"/>
  <c r="F26"/>
  <c r="F146" s="1"/>
  <c r="E26"/>
  <c r="E146" s="1"/>
  <c r="D26"/>
  <c r="D146" s="1"/>
  <c r="R25"/>
  <c r="R145" s="1"/>
  <c r="Q25"/>
  <c r="Q145" s="1"/>
  <c r="P25"/>
  <c r="P145" s="1"/>
  <c r="O25"/>
  <c r="O145" s="1"/>
  <c r="K25"/>
  <c r="K145" s="1"/>
  <c r="G25"/>
  <c r="G28" s="1"/>
  <c r="R24"/>
  <c r="R144" s="1"/>
  <c r="Q24"/>
  <c r="P24"/>
  <c r="P144" s="1"/>
  <c r="O24"/>
  <c r="K24"/>
  <c r="K26" s="1"/>
  <c r="K146" s="1"/>
  <c r="G24"/>
  <c r="N23"/>
  <c r="M23"/>
  <c r="L23"/>
  <c r="J23"/>
  <c r="I23"/>
  <c r="H23"/>
  <c r="F23"/>
  <c r="E23"/>
  <c r="D23"/>
  <c r="R22"/>
  <c r="R28" s="1"/>
  <c r="Q22"/>
  <c r="P22"/>
  <c r="P28" s="1"/>
  <c r="O22"/>
  <c r="O142" s="1"/>
  <c r="K22"/>
  <c r="S22" s="1"/>
  <c r="R21"/>
  <c r="R141" s="1"/>
  <c r="Q21"/>
  <c r="Q23" s="1"/>
  <c r="P21"/>
  <c r="P27" s="1"/>
  <c r="O21"/>
  <c r="O23" s="1"/>
  <c r="K21"/>
  <c r="K23" s="1"/>
  <c r="G21"/>
  <c r="G27" s="1"/>
  <c r="G29" s="1"/>
  <c r="N20"/>
  <c r="M20"/>
  <c r="L20"/>
  <c r="K20"/>
  <c r="J20"/>
  <c r="I20"/>
  <c r="H20"/>
  <c r="G20"/>
  <c r="F20"/>
  <c r="E20"/>
  <c r="D20"/>
  <c r="R19"/>
  <c r="R139" s="1"/>
  <c r="Q19"/>
  <c r="P19"/>
  <c r="P139" s="1"/>
  <c r="O19"/>
  <c r="K19"/>
  <c r="K28" s="1"/>
  <c r="R18"/>
  <c r="R138" s="1"/>
  <c r="Q18"/>
  <c r="Q20" s="1"/>
  <c r="P18"/>
  <c r="P138" s="1"/>
  <c r="O18"/>
  <c r="O138" s="1"/>
  <c r="K18"/>
  <c r="O16"/>
  <c r="N16"/>
  <c r="M16"/>
  <c r="M148" s="1"/>
  <c r="L16"/>
  <c r="L148" s="1"/>
  <c r="J16"/>
  <c r="J148" s="1"/>
  <c r="I16"/>
  <c r="I148" s="1"/>
  <c r="H16"/>
  <c r="H148" s="1"/>
  <c r="G16"/>
  <c r="G148" s="1"/>
  <c r="F16"/>
  <c r="F148" s="1"/>
  <c r="E16"/>
  <c r="E148" s="1"/>
  <c r="D16"/>
  <c r="D148" s="1"/>
  <c r="R15"/>
  <c r="Q15"/>
  <c r="N15"/>
  <c r="M15"/>
  <c r="M147" s="1"/>
  <c r="L15"/>
  <c r="J15"/>
  <c r="I15"/>
  <c r="I147" s="1"/>
  <c r="H15"/>
  <c r="F15"/>
  <c r="E15"/>
  <c r="E147" s="1"/>
  <c r="D15"/>
  <c r="N11"/>
  <c r="N143" s="1"/>
  <c r="M11"/>
  <c r="M143" s="1"/>
  <c r="L11"/>
  <c r="L143" s="1"/>
  <c r="J11"/>
  <c r="J143" s="1"/>
  <c r="I11"/>
  <c r="I143" s="1"/>
  <c r="H11"/>
  <c r="H143" s="1"/>
  <c r="F11"/>
  <c r="F143" s="1"/>
  <c r="E11"/>
  <c r="E143" s="1"/>
  <c r="D11"/>
  <c r="D143" s="1"/>
  <c r="R10"/>
  <c r="Q10"/>
  <c r="Q142" s="1"/>
  <c r="P10"/>
  <c r="K10"/>
  <c r="K142" s="1"/>
  <c r="S9"/>
  <c r="P9"/>
  <c r="O9"/>
  <c r="O141" s="1"/>
  <c r="K9"/>
  <c r="K141" s="1"/>
  <c r="G9"/>
  <c r="G141" s="1"/>
  <c r="S8"/>
  <c r="R8"/>
  <c r="Q8"/>
  <c r="P8"/>
  <c r="O8"/>
  <c r="N8"/>
  <c r="N140" s="1"/>
  <c r="M8"/>
  <c r="M140" s="1"/>
  <c r="L8"/>
  <c r="L140" s="1"/>
  <c r="K8"/>
  <c r="K140" s="1"/>
  <c r="J8"/>
  <c r="J140" s="1"/>
  <c r="I8"/>
  <c r="I140" s="1"/>
  <c r="H8"/>
  <c r="H140" s="1"/>
  <c r="G8"/>
  <c r="G140" s="1"/>
  <c r="F8"/>
  <c r="F140" s="1"/>
  <c r="E8"/>
  <c r="E140" s="1"/>
  <c r="D8"/>
  <c r="D140" s="1"/>
  <c r="P29" l="1"/>
  <c r="R142"/>
  <c r="R16"/>
  <c r="R148" s="1"/>
  <c r="P141"/>
  <c r="P15"/>
  <c r="G26"/>
  <c r="G146" s="1"/>
  <c r="G144"/>
  <c r="O26"/>
  <c r="O146" s="1"/>
  <c r="O144"/>
  <c r="Q26"/>
  <c r="Q146" s="1"/>
  <c r="Q144"/>
  <c r="S75"/>
  <c r="Q140"/>
  <c r="S10"/>
  <c r="S11" s="1"/>
  <c r="G11"/>
  <c r="K11"/>
  <c r="O11"/>
  <c r="Q11"/>
  <c r="E149"/>
  <c r="G15"/>
  <c r="I149"/>
  <c r="K15"/>
  <c r="M149"/>
  <c r="O15"/>
  <c r="Q16"/>
  <c r="E17"/>
  <c r="I17"/>
  <c r="M17"/>
  <c r="K27"/>
  <c r="K29" s="1"/>
  <c r="P23"/>
  <c r="S24"/>
  <c r="P26"/>
  <c r="P146" s="1"/>
  <c r="N29"/>
  <c r="R27"/>
  <c r="R29" s="1"/>
  <c r="L29"/>
  <c r="R41"/>
  <c r="S51"/>
  <c r="S53" s="1"/>
  <c r="O77"/>
  <c r="P142"/>
  <c r="P16"/>
  <c r="P148" s="1"/>
  <c r="D147"/>
  <c r="D149" s="1"/>
  <c r="D17"/>
  <c r="F147"/>
  <c r="F149" s="1"/>
  <c r="F17"/>
  <c r="H147"/>
  <c r="H149" s="1"/>
  <c r="H17"/>
  <c r="J147"/>
  <c r="J149" s="1"/>
  <c r="J17"/>
  <c r="L147"/>
  <c r="L149" s="1"/>
  <c r="L17"/>
  <c r="N147"/>
  <c r="N17"/>
  <c r="Q27"/>
  <c r="Q138"/>
  <c r="O28"/>
  <c r="O29" s="1"/>
  <c r="O139"/>
  <c r="Q28"/>
  <c r="Q139"/>
  <c r="P11"/>
  <c r="R11"/>
  <c r="Q147"/>
  <c r="S15"/>
  <c r="K16"/>
  <c r="K148" s="1"/>
  <c r="S18"/>
  <c r="S19"/>
  <c r="O20"/>
  <c r="O140" s="1"/>
  <c r="R23"/>
  <c r="R26"/>
  <c r="R146" s="1"/>
  <c r="P41"/>
  <c r="R53"/>
  <c r="Q77"/>
  <c r="S88"/>
  <c r="S33"/>
  <c r="P35"/>
  <c r="R35"/>
  <c r="S45"/>
  <c r="S47" s="1"/>
  <c r="P47"/>
  <c r="R47"/>
  <c r="N52"/>
  <c r="N148" s="1"/>
  <c r="D53"/>
  <c r="L53"/>
  <c r="P53"/>
  <c r="S57"/>
  <c r="S58"/>
  <c r="S64" s="1"/>
  <c r="G59"/>
  <c r="O59"/>
  <c r="Q59"/>
  <c r="S70"/>
  <c r="S76" s="1"/>
  <c r="K71"/>
  <c r="O71"/>
  <c r="Q71"/>
  <c r="S82"/>
  <c r="K83"/>
  <c r="O83"/>
  <c r="Q83"/>
  <c r="P95"/>
  <c r="R95"/>
  <c r="S105"/>
  <c r="G107"/>
  <c r="O107"/>
  <c r="Q107"/>
  <c r="P119"/>
  <c r="R119"/>
  <c r="S129"/>
  <c r="G131"/>
  <c r="O131"/>
  <c r="Q131"/>
  <c r="K138"/>
  <c r="K139"/>
  <c r="Q141"/>
  <c r="G142"/>
  <c r="K144"/>
  <c r="G145"/>
  <c r="R17"/>
  <c r="P20"/>
  <c r="P140" s="1"/>
  <c r="R20"/>
  <c r="R140" s="1"/>
  <c r="S21"/>
  <c r="S23" s="1"/>
  <c r="G23"/>
  <c r="S25"/>
  <c r="S145" s="1"/>
  <c r="S34"/>
  <c r="S40" s="1"/>
  <c r="G35"/>
  <c r="K35"/>
  <c r="O35"/>
  <c r="Q35"/>
  <c r="K47"/>
  <c r="Q47"/>
  <c r="P59"/>
  <c r="R59"/>
  <c r="P71"/>
  <c r="R71"/>
  <c r="P83"/>
  <c r="R83"/>
  <c r="S93"/>
  <c r="G95"/>
  <c r="K95"/>
  <c r="O95"/>
  <c r="Q95"/>
  <c r="P107"/>
  <c r="R107"/>
  <c r="S117"/>
  <c r="G119"/>
  <c r="K119"/>
  <c r="O119"/>
  <c r="Q119"/>
  <c r="P131"/>
  <c r="R131"/>
  <c r="S99" l="1"/>
  <c r="S101" s="1"/>
  <c r="S95"/>
  <c r="S63"/>
  <c r="S65" s="1"/>
  <c r="S59"/>
  <c r="S39"/>
  <c r="S41" s="1"/>
  <c r="S35"/>
  <c r="S143" s="1"/>
  <c r="S28"/>
  <c r="S139"/>
  <c r="S26"/>
  <c r="S146" s="1"/>
  <c r="S144"/>
  <c r="N53"/>
  <c r="R143"/>
  <c r="S141"/>
  <c r="Q29"/>
  <c r="N149"/>
  <c r="O52"/>
  <c r="Q148"/>
  <c r="R147"/>
  <c r="R149" s="1"/>
  <c r="O143"/>
  <c r="O149" s="1"/>
  <c r="G143"/>
  <c r="S77"/>
  <c r="S27"/>
  <c r="S29" s="1"/>
  <c r="S123"/>
  <c r="S125" s="1"/>
  <c r="S119"/>
  <c r="S135"/>
  <c r="S137" s="1"/>
  <c r="S131"/>
  <c r="S111"/>
  <c r="S113" s="1"/>
  <c r="S107"/>
  <c r="S87"/>
  <c r="S89" s="1"/>
  <c r="S83"/>
  <c r="S138"/>
  <c r="S20"/>
  <c r="S140" s="1"/>
  <c r="O147"/>
  <c r="O17"/>
  <c r="K147"/>
  <c r="K149" s="1"/>
  <c r="K17"/>
  <c r="G147"/>
  <c r="G149" s="1"/>
  <c r="G17"/>
  <c r="S142"/>
  <c r="S16"/>
  <c r="S148" s="1"/>
  <c r="P147"/>
  <c r="P149" s="1"/>
  <c r="P17"/>
  <c r="Q149"/>
  <c r="P143"/>
  <c r="Q143"/>
  <c r="K143"/>
  <c r="S71"/>
  <c r="Q17"/>
  <c r="S147" l="1"/>
  <c r="S149" s="1"/>
  <c r="O53"/>
  <c r="O148"/>
  <c r="S17"/>
  <c r="J63" i="8" l="1"/>
  <c r="I63"/>
  <c r="H63"/>
  <c r="G63"/>
  <c r="F63"/>
  <c r="E63"/>
  <c r="D63"/>
  <c r="J62"/>
  <c r="I62"/>
  <c r="H62"/>
  <c r="G62"/>
  <c r="F62"/>
  <c r="E62"/>
  <c r="D62"/>
  <c r="J61"/>
  <c r="I61"/>
  <c r="H61"/>
  <c r="G61"/>
  <c r="F61"/>
  <c r="E61"/>
  <c r="D61"/>
  <c r="J59"/>
  <c r="J67" s="1"/>
  <c r="I59"/>
  <c r="I67" s="1"/>
  <c r="H59"/>
  <c r="H67" s="1"/>
  <c r="G59"/>
  <c r="G67" s="1"/>
  <c r="F59"/>
  <c r="F67" s="1"/>
  <c r="E59"/>
  <c r="E67" s="1"/>
  <c r="D59"/>
  <c r="D67" s="1"/>
  <c r="I58"/>
  <c r="I66" s="1"/>
  <c r="H58"/>
  <c r="H66" s="1"/>
  <c r="G58"/>
  <c r="G66" s="1"/>
  <c r="F58"/>
  <c r="F66" s="1"/>
  <c r="E58"/>
  <c r="E66" s="1"/>
  <c r="D58"/>
  <c r="D66" s="1"/>
  <c r="J57"/>
  <c r="J65" s="1"/>
  <c r="I57"/>
  <c r="I65" s="1"/>
  <c r="H57"/>
  <c r="H65" s="1"/>
  <c r="G57"/>
  <c r="G65" s="1"/>
  <c r="F57"/>
  <c r="F65" s="1"/>
  <c r="E57"/>
  <c r="E65" s="1"/>
  <c r="D57"/>
  <c r="D65" s="1"/>
  <c r="J56"/>
  <c r="I56"/>
  <c r="H56"/>
  <c r="G56"/>
  <c r="F56"/>
  <c r="E56"/>
  <c r="D56"/>
  <c r="J52"/>
  <c r="I52"/>
  <c r="H52"/>
  <c r="G52"/>
  <c r="F52"/>
  <c r="E52"/>
  <c r="D52"/>
  <c r="J48"/>
  <c r="I48"/>
  <c r="H48"/>
  <c r="G48"/>
  <c r="F48"/>
  <c r="E48"/>
  <c r="D48"/>
  <c r="J44"/>
  <c r="I44"/>
  <c r="H44"/>
  <c r="G44"/>
  <c r="F44"/>
  <c r="E44"/>
  <c r="D44"/>
  <c r="J40"/>
  <c r="I40"/>
  <c r="H40"/>
  <c r="G40"/>
  <c r="F40"/>
  <c r="E40"/>
  <c r="D40"/>
  <c r="J36"/>
  <c r="I36"/>
  <c r="H36"/>
  <c r="G36"/>
  <c r="F36"/>
  <c r="E36"/>
  <c r="D36"/>
  <c r="J31"/>
  <c r="I31"/>
  <c r="H31"/>
  <c r="G31"/>
  <c r="F31"/>
  <c r="E31"/>
  <c r="D31"/>
  <c r="J30"/>
  <c r="J32" s="1"/>
  <c r="I30"/>
  <c r="H30"/>
  <c r="H32" s="1"/>
  <c r="G30"/>
  <c r="F30"/>
  <c r="F32" s="1"/>
  <c r="E30"/>
  <c r="D30"/>
  <c r="D32" s="1"/>
  <c r="J29"/>
  <c r="I29"/>
  <c r="I32" s="1"/>
  <c r="H29"/>
  <c r="G29"/>
  <c r="G32" s="1"/>
  <c r="F29"/>
  <c r="E29"/>
  <c r="E32" s="1"/>
  <c r="D29"/>
  <c r="J28"/>
  <c r="J64" s="1"/>
  <c r="I28"/>
  <c r="I64" s="1"/>
  <c r="H28"/>
  <c r="H64" s="1"/>
  <c r="G28"/>
  <c r="G64" s="1"/>
  <c r="F28"/>
  <c r="F64" s="1"/>
  <c r="E28"/>
  <c r="E64" s="1"/>
  <c r="D28"/>
  <c r="D64" s="1"/>
  <c r="J24"/>
  <c r="I24"/>
  <c r="H24"/>
  <c r="G24"/>
  <c r="F24"/>
  <c r="E24"/>
  <c r="D24"/>
  <c r="J20"/>
  <c r="I20"/>
  <c r="H20"/>
  <c r="G20"/>
  <c r="F20"/>
  <c r="E20"/>
  <c r="D20"/>
  <c r="J16"/>
  <c r="I16"/>
  <c r="H16"/>
  <c r="G16"/>
  <c r="F16"/>
  <c r="E16"/>
  <c r="D16"/>
  <c r="J12"/>
  <c r="I12"/>
  <c r="H12"/>
  <c r="G12"/>
  <c r="F12"/>
  <c r="E12"/>
  <c r="D12"/>
  <c r="J10"/>
  <c r="J8"/>
  <c r="J60" s="1"/>
  <c r="J68" s="1"/>
  <c r="I8"/>
  <c r="I60" s="1"/>
  <c r="I68" s="1"/>
  <c r="H8"/>
  <c r="H60" s="1"/>
  <c r="H68" s="1"/>
  <c r="G8"/>
  <c r="G60" s="1"/>
  <c r="G68" s="1"/>
  <c r="F8"/>
  <c r="F60" s="1"/>
  <c r="F68" s="1"/>
  <c r="E8"/>
  <c r="E60" s="1"/>
  <c r="E68" s="1"/>
  <c r="D8"/>
  <c r="D60" s="1"/>
  <c r="D68" s="1"/>
  <c r="J6"/>
  <c r="J58" s="1"/>
  <c r="J66" s="1"/>
  <c r="J53" i="7" l="1"/>
  <c r="I53"/>
  <c r="H53"/>
  <c r="F53"/>
  <c r="E53"/>
  <c r="D53"/>
  <c r="C53"/>
  <c r="J52"/>
  <c r="I52"/>
  <c r="H52"/>
  <c r="F52"/>
  <c r="E52"/>
  <c r="D52"/>
  <c r="C52"/>
  <c r="J51"/>
  <c r="J54" s="1"/>
  <c r="I51"/>
  <c r="I54" s="1"/>
  <c r="H51"/>
  <c r="H54" s="1"/>
  <c r="F51"/>
  <c r="F54" s="1"/>
  <c r="E51"/>
  <c r="E54" s="1"/>
  <c r="D51"/>
  <c r="D54" s="1"/>
  <c r="C51"/>
  <c r="C54" s="1"/>
  <c r="J50"/>
  <c r="I50"/>
  <c r="G50"/>
  <c r="G49"/>
  <c r="G48"/>
  <c r="J46"/>
  <c r="I46"/>
  <c r="G46"/>
  <c r="G45"/>
  <c r="G44"/>
  <c r="J42"/>
  <c r="I42"/>
  <c r="G42"/>
  <c r="G41"/>
  <c r="G40"/>
  <c r="J38"/>
  <c r="I38"/>
  <c r="G38"/>
  <c r="G37"/>
  <c r="G36"/>
  <c r="J34"/>
  <c r="I34"/>
  <c r="G34"/>
  <c r="G32"/>
  <c r="J30"/>
  <c r="I30"/>
  <c r="H30"/>
  <c r="F30"/>
  <c r="E30"/>
  <c r="G30" s="1"/>
  <c r="C30"/>
  <c r="G29"/>
  <c r="G28"/>
  <c r="J26"/>
  <c r="I26"/>
  <c r="G26"/>
  <c r="G25"/>
  <c r="G24"/>
  <c r="J22"/>
  <c r="I22"/>
  <c r="H22"/>
  <c r="F22"/>
  <c r="E22"/>
  <c r="D22"/>
  <c r="C22"/>
  <c r="G21"/>
  <c r="G20"/>
  <c r="G22" s="1"/>
  <c r="J18"/>
  <c r="I18"/>
  <c r="G18"/>
  <c r="G17"/>
  <c r="G16"/>
  <c r="G15"/>
  <c r="J14"/>
  <c r="I14"/>
  <c r="H14"/>
  <c r="F14"/>
  <c r="E14"/>
  <c r="G14" s="1"/>
  <c r="G13"/>
  <c r="G53" s="1"/>
  <c r="G12"/>
  <c r="G11"/>
  <c r="G51" s="1"/>
  <c r="J10"/>
  <c r="I10"/>
  <c r="G10"/>
  <c r="F10"/>
  <c r="E10"/>
  <c r="G8"/>
  <c r="G52" s="1"/>
  <c r="G54" l="1"/>
  <c r="N15" i="3" l="1"/>
  <c r="O15" s="1"/>
  <c r="L15"/>
  <c r="M15" s="1"/>
  <c r="J15"/>
  <c r="K15" s="1"/>
  <c r="H15"/>
  <c r="I15" s="1"/>
  <c r="F15"/>
  <c r="G15" s="1"/>
  <c r="D15"/>
  <c r="E15" s="1"/>
  <c r="B15"/>
  <c r="C15" s="1"/>
  <c r="O14"/>
  <c r="M14"/>
  <c r="K14"/>
  <c r="I14"/>
  <c r="G14"/>
  <c r="E14"/>
  <c r="C14"/>
  <c r="O13"/>
  <c r="M13"/>
  <c r="K13"/>
  <c r="I13"/>
  <c r="G13"/>
  <c r="E13"/>
  <c r="C13"/>
  <c r="O12"/>
  <c r="M12"/>
  <c r="K12"/>
  <c r="I12"/>
  <c r="G12"/>
  <c r="E12"/>
  <c r="C12"/>
  <c r="O11"/>
  <c r="M11"/>
  <c r="K11"/>
  <c r="I11"/>
  <c r="G11"/>
  <c r="E11"/>
  <c r="C11"/>
  <c r="O10"/>
  <c r="M10"/>
  <c r="K10"/>
  <c r="I10"/>
  <c r="G10"/>
  <c r="E10"/>
  <c r="C10"/>
  <c r="O9"/>
  <c r="M9"/>
  <c r="K9"/>
  <c r="I9"/>
  <c r="G9"/>
  <c r="E9"/>
  <c r="C9"/>
  <c r="O8"/>
  <c r="M8"/>
  <c r="K8"/>
  <c r="I8"/>
  <c r="G8"/>
  <c r="E8"/>
  <c r="C8"/>
  <c r="O7"/>
  <c r="M7"/>
  <c r="K7"/>
  <c r="I7"/>
  <c r="G7"/>
  <c r="E7"/>
  <c r="C7"/>
  <c r="O6"/>
  <c r="M6"/>
  <c r="K6"/>
  <c r="I6"/>
  <c r="G6"/>
  <c r="E6"/>
  <c r="C6"/>
  <c r="O5"/>
  <c r="M5"/>
  <c r="K5"/>
  <c r="I5"/>
  <c r="G5"/>
  <c r="E5"/>
  <c r="C5"/>
  <c r="O4"/>
  <c r="M4"/>
  <c r="K4"/>
  <c r="I4"/>
  <c r="G4"/>
  <c r="E4"/>
  <c r="C4"/>
  <c r="O13" i="2" l="1"/>
  <c r="M13"/>
  <c r="K13"/>
  <c r="I13"/>
  <c r="G13"/>
  <c r="E13"/>
  <c r="C13"/>
  <c r="O12"/>
  <c r="M12"/>
  <c r="K12"/>
  <c r="I12"/>
  <c r="G12"/>
  <c r="E12"/>
  <c r="C12"/>
  <c r="O11"/>
  <c r="M11"/>
  <c r="K11"/>
  <c r="I11"/>
  <c r="G11"/>
  <c r="E11"/>
  <c r="C11"/>
  <c r="O10"/>
  <c r="M10"/>
  <c r="K10"/>
  <c r="I10"/>
  <c r="G10"/>
  <c r="E10"/>
  <c r="C10"/>
  <c r="O9"/>
  <c r="M9"/>
  <c r="K9"/>
  <c r="I9"/>
  <c r="G9"/>
  <c r="E9"/>
  <c r="C9"/>
  <c r="O8"/>
  <c r="M8"/>
  <c r="K8"/>
  <c r="I8"/>
  <c r="G8"/>
  <c r="E8"/>
  <c r="C8"/>
  <c r="O7"/>
  <c r="M7"/>
  <c r="K7"/>
  <c r="I7"/>
  <c r="G7"/>
  <c r="E7"/>
  <c r="C7"/>
  <c r="O6"/>
  <c r="M6"/>
  <c r="K6"/>
  <c r="I6"/>
  <c r="G6"/>
  <c r="E6"/>
  <c r="C6"/>
  <c r="O5"/>
  <c r="M5"/>
  <c r="K5"/>
  <c r="I5"/>
  <c r="G5"/>
  <c r="E5"/>
  <c r="C5"/>
  <c r="F8" i="1" l="1"/>
  <c r="I8"/>
  <c r="L8" s="1"/>
  <c r="P8" s="1"/>
  <c r="J8"/>
  <c r="K8"/>
  <c r="F9"/>
  <c r="I9"/>
  <c r="L9" s="1"/>
  <c r="P9" s="1"/>
  <c r="J9"/>
  <c r="K9"/>
  <c r="F10"/>
  <c r="I10"/>
  <c r="J10"/>
  <c r="K10"/>
  <c r="F11"/>
  <c r="F187" s="1"/>
  <c r="I11"/>
  <c r="L11" s="1"/>
  <c r="J11"/>
  <c r="J187" s="1"/>
  <c r="K11"/>
  <c r="O11"/>
  <c r="F12"/>
  <c r="I12"/>
  <c r="L12" s="1"/>
  <c r="P12" s="1"/>
  <c r="J12"/>
  <c r="K12"/>
  <c r="F13"/>
  <c r="I13"/>
  <c r="J13"/>
  <c r="K13"/>
  <c r="D14"/>
  <c r="E14"/>
  <c r="K14" s="1"/>
  <c r="G14"/>
  <c r="J14" s="1"/>
  <c r="H14"/>
  <c r="I14" s="1"/>
  <c r="M14"/>
  <c r="N14"/>
  <c r="O14"/>
  <c r="F15"/>
  <c r="I15"/>
  <c r="J15"/>
  <c r="K15"/>
  <c r="F16"/>
  <c r="I16"/>
  <c r="L16" s="1"/>
  <c r="P16" s="1"/>
  <c r="J16"/>
  <c r="K16"/>
  <c r="F17"/>
  <c r="I17"/>
  <c r="J17"/>
  <c r="K17"/>
  <c r="F18"/>
  <c r="I18"/>
  <c r="J18"/>
  <c r="K18"/>
  <c r="D19"/>
  <c r="E19"/>
  <c r="G19"/>
  <c r="H19"/>
  <c r="J19"/>
  <c r="M19"/>
  <c r="N19"/>
  <c r="O19"/>
  <c r="D20"/>
  <c r="E20"/>
  <c r="G20"/>
  <c r="J20" s="1"/>
  <c r="H20"/>
  <c r="I20"/>
  <c r="K20"/>
  <c r="M20"/>
  <c r="N20"/>
  <c r="O20"/>
  <c r="D21"/>
  <c r="E21"/>
  <c r="F21" s="1"/>
  <c r="G21"/>
  <c r="H21"/>
  <c r="J21"/>
  <c r="M21"/>
  <c r="N21"/>
  <c r="O21"/>
  <c r="D22"/>
  <c r="E22"/>
  <c r="K22" s="1"/>
  <c r="G22"/>
  <c r="J22" s="1"/>
  <c r="H22"/>
  <c r="I22" s="1"/>
  <c r="M22"/>
  <c r="N22"/>
  <c r="O22"/>
  <c r="P23"/>
  <c r="P24"/>
  <c r="P25"/>
  <c r="D26"/>
  <c r="E26"/>
  <c r="G26"/>
  <c r="H26"/>
  <c r="M26"/>
  <c r="N26"/>
  <c r="O26"/>
  <c r="P27"/>
  <c r="P29"/>
  <c r="D30"/>
  <c r="E30"/>
  <c r="G30"/>
  <c r="H30"/>
  <c r="J30"/>
  <c r="M30"/>
  <c r="N30"/>
  <c r="O30"/>
  <c r="P31"/>
  <c r="P32"/>
  <c r="P33"/>
  <c r="D34"/>
  <c r="E34"/>
  <c r="G34"/>
  <c r="H34"/>
  <c r="J34"/>
  <c r="M34"/>
  <c r="N34"/>
  <c r="O34"/>
  <c r="D35"/>
  <c r="E35"/>
  <c r="G35"/>
  <c r="J35" s="1"/>
  <c r="H35"/>
  <c r="K35"/>
  <c r="M35"/>
  <c r="N35"/>
  <c r="O35"/>
  <c r="D36"/>
  <c r="E36"/>
  <c r="G36"/>
  <c r="H36"/>
  <c r="J36"/>
  <c r="M36"/>
  <c r="N36"/>
  <c r="O36"/>
  <c r="D37"/>
  <c r="E37"/>
  <c r="G37"/>
  <c r="J37" s="1"/>
  <c r="H37"/>
  <c r="I37"/>
  <c r="K37"/>
  <c r="M37"/>
  <c r="N37"/>
  <c r="O37"/>
  <c r="F39"/>
  <c r="I39"/>
  <c r="J39"/>
  <c r="K39"/>
  <c r="F40"/>
  <c r="I40"/>
  <c r="J40"/>
  <c r="K40"/>
  <c r="F41"/>
  <c r="I41"/>
  <c r="J41"/>
  <c r="K41"/>
  <c r="F42"/>
  <c r="I42"/>
  <c r="J42"/>
  <c r="K42"/>
  <c r="P43"/>
  <c r="P45"/>
  <c r="D46"/>
  <c r="E46"/>
  <c r="G46"/>
  <c r="J46" s="1"/>
  <c r="H46"/>
  <c r="I46" s="1"/>
  <c r="K46"/>
  <c r="M46"/>
  <c r="N46"/>
  <c r="O46"/>
  <c r="F47"/>
  <c r="I47"/>
  <c r="J47"/>
  <c r="K47"/>
  <c r="F48"/>
  <c r="I48"/>
  <c r="J48"/>
  <c r="K48"/>
  <c r="F49"/>
  <c r="I49"/>
  <c r="J49"/>
  <c r="K49"/>
  <c r="F50"/>
  <c r="I50"/>
  <c r="J50"/>
  <c r="K50"/>
  <c r="L50"/>
  <c r="P50" s="1"/>
  <c r="D51"/>
  <c r="E51"/>
  <c r="F51" s="1"/>
  <c r="G51"/>
  <c r="H51"/>
  <c r="J51"/>
  <c r="M51"/>
  <c r="N51"/>
  <c r="O51"/>
  <c r="D52"/>
  <c r="E52"/>
  <c r="G52"/>
  <c r="J52" s="1"/>
  <c r="H52"/>
  <c r="I52" s="1"/>
  <c r="M52"/>
  <c r="N52"/>
  <c r="O52"/>
  <c r="D53"/>
  <c r="E53"/>
  <c r="G53"/>
  <c r="H53"/>
  <c r="J53"/>
  <c r="M53"/>
  <c r="N53"/>
  <c r="O53"/>
  <c r="D54"/>
  <c r="E54"/>
  <c r="G54"/>
  <c r="J54" s="1"/>
  <c r="H54"/>
  <c r="I54"/>
  <c r="K54"/>
  <c r="M54"/>
  <c r="N54"/>
  <c r="O54"/>
  <c r="F55"/>
  <c r="I55"/>
  <c r="L55" s="1"/>
  <c r="P55" s="1"/>
  <c r="J55"/>
  <c r="K55"/>
  <c r="F56"/>
  <c r="I56"/>
  <c r="L56" s="1"/>
  <c r="P56" s="1"/>
  <c r="J56"/>
  <c r="K56"/>
  <c r="F57"/>
  <c r="I57"/>
  <c r="J57"/>
  <c r="K57"/>
  <c r="F58"/>
  <c r="I58"/>
  <c r="L58" s="1"/>
  <c r="P58" s="1"/>
  <c r="J58"/>
  <c r="K58"/>
  <c r="P59"/>
  <c r="P60"/>
  <c r="F61"/>
  <c r="I61"/>
  <c r="J61"/>
  <c r="J62" s="1"/>
  <c r="K61"/>
  <c r="K62" s="1"/>
  <c r="D62"/>
  <c r="E62"/>
  <c r="F62"/>
  <c r="G62"/>
  <c r="H62"/>
  <c r="M62"/>
  <c r="N62"/>
  <c r="O62"/>
  <c r="F63"/>
  <c r="I63"/>
  <c r="J63"/>
  <c r="K63"/>
  <c r="F64"/>
  <c r="I64"/>
  <c r="J64"/>
  <c r="K64"/>
  <c r="F65"/>
  <c r="I65"/>
  <c r="J65"/>
  <c r="K65"/>
  <c r="F66"/>
  <c r="I66"/>
  <c r="J66"/>
  <c r="K66"/>
  <c r="D67"/>
  <c r="E67"/>
  <c r="K67" s="1"/>
  <c r="G67"/>
  <c r="H67"/>
  <c r="M67"/>
  <c r="N67"/>
  <c r="O67"/>
  <c r="D68"/>
  <c r="E68"/>
  <c r="G68"/>
  <c r="J68" s="1"/>
  <c r="H68"/>
  <c r="M68"/>
  <c r="N68"/>
  <c r="O68"/>
  <c r="P69"/>
  <c r="D70"/>
  <c r="F71"/>
  <c r="I71"/>
  <c r="J71"/>
  <c r="K71"/>
  <c r="F72"/>
  <c r="I72"/>
  <c r="J72"/>
  <c r="K72"/>
  <c r="F73"/>
  <c r="I73"/>
  <c r="J73"/>
  <c r="K73"/>
  <c r="L73"/>
  <c r="P73" s="1"/>
  <c r="F74"/>
  <c r="I74"/>
  <c r="L74" s="1"/>
  <c r="P74" s="1"/>
  <c r="J74"/>
  <c r="K74"/>
  <c r="P75"/>
  <c r="F76"/>
  <c r="I76"/>
  <c r="J76"/>
  <c r="K76"/>
  <c r="F77"/>
  <c r="I77"/>
  <c r="J77"/>
  <c r="K77"/>
  <c r="D78"/>
  <c r="D86" s="1"/>
  <c r="E78"/>
  <c r="F78"/>
  <c r="G78"/>
  <c r="G86" s="1"/>
  <c r="H78"/>
  <c r="H86" s="1"/>
  <c r="M78"/>
  <c r="N78"/>
  <c r="O78"/>
  <c r="F79"/>
  <c r="I79"/>
  <c r="J79"/>
  <c r="K79"/>
  <c r="F80"/>
  <c r="I80"/>
  <c r="J80"/>
  <c r="K80"/>
  <c r="F81"/>
  <c r="I81"/>
  <c r="J81"/>
  <c r="K81"/>
  <c r="F82"/>
  <c r="I82"/>
  <c r="J82"/>
  <c r="K82"/>
  <c r="L82"/>
  <c r="P82" s="1"/>
  <c r="D83"/>
  <c r="E83"/>
  <c r="F83" s="1"/>
  <c r="G83"/>
  <c r="H83"/>
  <c r="M83"/>
  <c r="N83"/>
  <c r="O83"/>
  <c r="D84"/>
  <c r="E84"/>
  <c r="G84"/>
  <c r="J84" s="1"/>
  <c r="H84"/>
  <c r="M84"/>
  <c r="N84"/>
  <c r="O84"/>
  <c r="D85"/>
  <c r="E85"/>
  <c r="F85" s="1"/>
  <c r="G85"/>
  <c r="H85"/>
  <c r="M85"/>
  <c r="N85"/>
  <c r="O85"/>
  <c r="E86"/>
  <c r="M86"/>
  <c r="N86"/>
  <c r="O86"/>
  <c r="F87"/>
  <c r="I87"/>
  <c r="J87"/>
  <c r="K87"/>
  <c r="F88"/>
  <c r="I88"/>
  <c r="J88"/>
  <c r="K88"/>
  <c r="F89"/>
  <c r="I89"/>
  <c r="J89"/>
  <c r="K89"/>
  <c r="F90"/>
  <c r="I90"/>
  <c r="J90"/>
  <c r="K90"/>
  <c r="L90"/>
  <c r="P90" s="1"/>
  <c r="P91"/>
  <c r="P93"/>
  <c r="P94" s="1"/>
  <c r="D94"/>
  <c r="E94"/>
  <c r="E102" s="1"/>
  <c r="F94"/>
  <c r="G94"/>
  <c r="G102" s="1"/>
  <c r="H94"/>
  <c r="I94"/>
  <c r="J94"/>
  <c r="K94"/>
  <c r="L94"/>
  <c r="M94"/>
  <c r="M102" s="1"/>
  <c r="N94"/>
  <c r="O94"/>
  <c r="O102" s="1"/>
  <c r="F95"/>
  <c r="I95"/>
  <c r="J95"/>
  <c r="K95"/>
  <c r="F96"/>
  <c r="I96"/>
  <c r="J96"/>
  <c r="K96"/>
  <c r="F97"/>
  <c r="I97"/>
  <c r="L97" s="1"/>
  <c r="P97" s="1"/>
  <c r="J97"/>
  <c r="K97"/>
  <c r="F98"/>
  <c r="I98"/>
  <c r="L98" s="1"/>
  <c r="P98" s="1"/>
  <c r="J98"/>
  <c r="K98"/>
  <c r="D99"/>
  <c r="E99"/>
  <c r="G99"/>
  <c r="J99" s="1"/>
  <c r="H99"/>
  <c r="I99" s="1"/>
  <c r="M99"/>
  <c r="N99"/>
  <c r="O99"/>
  <c r="D100"/>
  <c r="E100"/>
  <c r="G100"/>
  <c r="H100"/>
  <c r="M100"/>
  <c r="N100"/>
  <c r="O100"/>
  <c r="D101"/>
  <c r="E101"/>
  <c r="G101"/>
  <c r="J101" s="1"/>
  <c r="H101"/>
  <c r="I101" s="1"/>
  <c r="M101"/>
  <c r="N101"/>
  <c r="O101"/>
  <c r="D102"/>
  <c r="H102"/>
  <c r="N102"/>
  <c r="F103"/>
  <c r="I103"/>
  <c r="J103"/>
  <c r="K103"/>
  <c r="F104"/>
  <c r="I104"/>
  <c r="J104"/>
  <c r="K104"/>
  <c r="F105"/>
  <c r="I105"/>
  <c r="J105"/>
  <c r="K105"/>
  <c r="F106"/>
  <c r="I106"/>
  <c r="J106"/>
  <c r="K106"/>
  <c r="P107"/>
  <c r="F108"/>
  <c r="I108"/>
  <c r="J108"/>
  <c r="K108"/>
  <c r="F109"/>
  <c r="F110" s="1"/>
  <c r="I109"/>
  <c r="J109"/>
  <c r="K109"/>
  <c r="D110"/>
  <c r="D118" s="1"/>
  <c r="E110"/>
  <c r="G110"/>
  <c r="G118" s="1"/>
  <c r="H110"/>
  <c r="H118" s="1"/>
  <c r="J110"/>
  <c r="M110"/>
  <c r="M118" s="1"/>
  <c r="N110"/>
  <c r="N118" s="1"/>
  <c r="O110"/>
  <c r="O118" s="1"/>
  <c r="F111"/>
  <c r="I111"/>
  <c r="J111"/>
  <c r="K111"/>
  <c r="F112"/>
  <c r="I112"/>
  <c r="J112"/>
  <c r="K112"/>
  <c r="F113"/>
  <c r="I113"/>
  <c r="J113"/>
  <c r="K113"/>
  <c r="F114"/>
  <c r="I114"/>
  <c r="J114"/>
  <c r="K114"/>
  <c r="D115"/>
  <c r="E115"/>
  <c r="G115"/>
  <c r="J115" s="1"/>
  <c r="H115"/>
  <c r="K115"/>
  <c r="M115"/>
  <c r="N115"/>
  <c r="O115"/>
  <c r="D116"/>
  <c r="J116" s="1"/>
  <c r="E116"/>
  <c r="F116"/>
  <c r="G116"/>
  <c r="H116"/>
  <c r="M116"/>
  <c r="N116"/>
  <c r="O116"/>
  <c r="D117"/>
  <c r="E117"/>
  <c r="G117"/>
  <c r="J117" s="1"/>
  <c r="H117"/>
  <c r="I117"/>
  <c r="K117"/>
  <c r="M117"/>
  <c r="N117"/>
  <c r="O117"/>
  <c r="E118"/>
  <c r="F119"/>
  <c r="I119"/>
  <c r="J119"/>
  <c r="K119"/>
  <c r="F120"/>
  <c r="I120"/>
  <c r="J120"/>
  <c r="K120"/>
  <c r="F121"/>
  <c r="I121"/>
  <c r="J121"/>
  <c r="K121"/>
  <c r="F122"/>
  <c r="I122"/>
  <c r="J122"/>
  <c r="K122"/>
  <c r="P123"/>
  <c r="F124"/>
  <c r="I124"/>
  <c r="L124" s="1"/>
  <c r="P124" s="1"/>
  <c r="J124"/>
  <c r="K124"/>
  <c r="F125"/>
  <c r="I125"/>
  <c r="J125"/>
  <c r="J126" s="1"/>
  <c r="K125"/>
  <c r="D126"/>
  <c r="D134" s="1"/>
  <c r="E126"/>
  <c r="F126"/>
  <c r="G126"/>
  <c r="G134" s="1"/>
  <c r="H126"/>
  <c r="H134" s="1"/>
  <c r="M126"/>
  <c r="M134" s="1"/>
  <c r="N126"/>
  <c r="N134" s="1"/>
  <c r="O126"/>
  <c r="O134" s="1"/>
  <c r="F127"/>
  <c r="I127"/>
  <c r="L127" s="1"/>
  <c r="P127" s="1"/>
  <c r="J127"/>
  <c r="K127"/>
  <c r="F128"/>
  <c r="I128"/>
  <c r="L128" s="1"/>
  <c r="P128" s="1"/>
  <c r="J128"/>
  <c r="K128"/>
  <c r="F129"/>
  <c r="I129"/>
  <c r="J129"/>
  <c r="K129"/>
  <c r="F130"/>
  <c r="I130"/>
  <c r="J130"/>
  <c r="K130"/>
  <c r="D131"/>
  <c r="E131"/>
  <c r="G131"/>
  <c r="J131" s="1"/>
  <c r="H131"/>
  <c r="I131" s="1"/>
  <c r="M131"/>
  <c r="N131"/>
  <c r="O131"/>
  <c r="D132"/>
  <c r="E132"/>
  <c r="G132"/>
  <c r="H132"/>
  <c r="M132"/>
  <c r="N132"/>
  <c r="O132"/>
  <c r="D133"/>
  <c r="E133"/>
  <c r="G133"/>
  <c r="J133" s="1"/>
  <c r="H133"/>
  <c r="I133" s="1"/>
  <c r="M133"/>
  <c r="N133"/>
  <c r="O133"/>
  <c r="E134"/>
  <c r="F135"/>
  <c r="I135"/>
  <c r="J135"/>
  <c r="K135"/>
  <c r="F136"/>
  <c r="I136"/>
  <c r="J136"/>
  <c r="K136"/>
  <c r="F137"/>
  <c r="I137"/>
  <c r="J137"/>
  <c r="K137"/>
  <c r="F138"/>
  <c r="I138"/>
  <c r="J138"/>
  <c r="K138"/>
  <c r="P139"/>
  <c r="F140"/>
  <c r="F142" s="1"/>
  <c r="I140"/>
  <c r="J140"/>
  <c r="J142" s="1"/>
  <c r="K140"/>
  <c r="P141"/>
  <c r="D142"/>
  <c r="E142"/>
  <c r="G142"/>
  <c r="H142"/>
  <c r="K142"/>
  <c r="M142"/>
  <c r="N142"/>
  <c r="O142"/>
  <c r="F143"/>
  <c r="I143"/>
  <c r="J143"/>
  <c r="K143"/>
  <c r="F144"/>
  <c r="I144"/>
  <c r="J144"/>
  <c r="K144"/>
  <c r="L144"/>
  <c r="P144" s="1"/>
  <c r="F145"/>
  <c r="I145"/>
  <c r="L145" s="1"/>
  <c r="P145" s="1"/>
  <c r="J145"/>
  <c r="K145"/>
  <c r="F146"/>
  <c r="I146"/>
  <c r="L146" s="1"/>
  <c r="P146" s="1"/>
  <c r="J146"/>
  <c r="K146"/>
  <c r="D147"/>
  <c r="E147"/>
  <c r="G147"/>
  <c r="H147"/>
  <c r="J147"/>
  <c r="M147"/>
  <c r="N147"/>
  <c r="O147"/>
  <c r="D148"/>
  <c r="E148"/>
  <c r="G148"/>
  <c r="J148" s="1"/>
  <c r="H148"/>
  <c r="I148" s="1"/>
  <c r="K148"/>
  <c r="M148"/>
  <c r="N148"/>
  <c r="O148"/>
  <c r="D149"/>
  <c r="E149"/>
  <c r="G149"/>
  <c r="H149"/>
  <c r="J149"/>
  <c r="M149"/>
  <c r="N149"/>
  <c r="O149"/>
  <c r="D150"/>
  <c r="E150"/>
  <c r="G150"/>
  <c r="J150" s="1"/>
  <c r="H150"/>
  <c r="K150"/>
  <c r="M150"/>
  <c r="N150"/>
  <c r="O150"/>
  <c r="F151"/>
  <c r="I151"/>
  <c r="J151"/>
  <c r="K151"/>
  <c r="F152"/>
  <c r="I152"/>
  <c r="J152"/>
  <c r="K152"/>
  <c r="L152"/>
  <c r="P152" s="1"/>
  <c r="F153"/>
  <c r="I153"/>
  <c r="L153" s="1"/>
  <c r="P153" s="1"/>
  <c r="J153"/>
  <c r="K153"/>
  <c r="F154"/>
  <c r="I154"/>
  <c r="L154" s="1"/>
  <c r="P154" s="1"/>
  <c r="J154"/>
  <c r="K154"/>
  <c r="P155"/>
  <c r="F156"/>
  <c r="I156"/>
  <c r="J156"/>
  <c r="K156"/>
  <c r="F157"/>
  <c r="I157"/>
  <c r="J157"/>
  <c r="K157"/>
  <c r="K158" s="1"/>
  <c r="D158"/>
  <c r="E158"/>
  <c r="G158"/>
  <c r="G166" s="1"/>
  <c r="H158"/>
  <c r="H166" s="1"/>
  <c r="J158"/>
  <c r="M158"/>
  <c r="M166" s="1"/>
  <c r="N158"/>
  <c r="O158"/>
  <c r="O166" s="1"/>
  <c r="F159"/>
  <c r="I159"/>
  <c r="J159"/>
  <c r="K159"/>
  <c r="F160"/>
  <c r="I160"/>
  <c r="J160"/>
  <c r="K160"/>
  <c r="F161"/>
  <c r="I161"/>
  <c r="J161"/>
  <c r="K161"/>
  <c r="L161"/>
  <c r="P161" s="1"/>
  <c r="F162"/>
  <c r="I162"/>
  <c r="L162" s="1"/>
  <c r="P162" s="1"/>
  <c r="J162"/>
  <c r="K162"/>
  <c r="D163"/>
  <c r="E163"/>
  <c r="F163" s="1"/>
  <c r="G163"/>
  <c r="H163"/>
  <c r="M163"/>
  <c r="N163"/>
  <c r="O163"/>
  <c r="D164"/>
  <c r="E164"/>
  <c r="G164"/>
  <c r="J164" s="1"/>
  <c r="H164"/>
  <c r="M164"/>
  <c r="N164"/>
  <c r="O164"/>
  <c r="D165"/>
  <c r="E165"/>
  <c r="F165" s="1"/>
  <c r="G165"/>
  <c r="H165"/>
  <c r="M165"/>
  <c r="N165"/>
  <c r="O165"/>
  <c r="D166"/>
  <c r="E166"/>
  <c r="N166"/>
  <c r="F167"/>
  <c r="I167"/>
  <c r="L167" s="1"/>
  <c r="P167" s="1"/>
  <c r="J167"/>
  <c r="K167"/>
  <c r="F168"/>
  <c r="I168"/>
  <c r="J168"/>
  <c r="K168"/>
  <c r="F169"/>
  <c r="I169"/>
  <c r="J169"/>
  <c r="K169"/>
  <c r="F170"/>
  <c r="I170"/>
  <c r="J170"/>
  <c r="K170"/>
  <c r="P171"/>
  <c r="P172"/>
  <c r="P173"/>
  <c r="D174"/>
  <c r="E174"/>
  <c r="E182" s="1"/>
  <c r="F174"/>
  <c r="G174"/>
  <c r="G182" s="1"/>
  <c r="H174"/>
  <c r="I174"/>
  <c r="J174"/>
  <c r="K174"/>
  <c r="L174"/>
  <c r="M174"/>
  <c r="N174"/>
  <c r="O174"/>
  <c r="F175"/>
  <c r="I175"/>
  <c r="L175" s="1"/>
  <c r="P175" s="1"/>
  <c r="J175"/>
  <c r="K175"/>
  <c r="F176"/>
  <c r="I176"/>
  <c r="L176" s="1"/>
  <c r="P176" s="1"/>
  <c r="J176"/>
  <c r="K176"/>
  <c r="F177"/>
  <c r="I177"/>
  <c r="J177"/>
  <c r="K177"/>
  <c r="F178"/>
  <c r="I178"/>
  <c r="L178" s="1"/>
  <c r="P178" s="1"/>
  <c r="J178"/>
  <c r="K178"/>
  <c r="D179"/>
  <c r="E179"/>
  <c r="G179"/>
  <c r="H179"/>
  <c r="J179"/>
  <c r="M179"/>
  <c r="N179"/>
  <c r="O179"/>
  <c r="D180"/>
  <c r="E180"/>
  <c r="G180"/>
  <c r="J180" s="1"/>
  <c r="H180"/>
  <c r="K180"/>
  <c r="M180"/>
  <c r="N180"/>
  <c r="O180"/>
  <c r="D181"/>
  <c r="E181"/>
  <c r="G181"/>
  <c r="H181"/>
  <c r="J181"/>
  <c r="M181"/>
  <c r="N181"/>
  <c r="O181"/>
  <c r="D182"/>
  <c r="H182"/>
  <c r="M182"/>
  <c r="N182"/>
  <c r="O182"/>
  <c r="D183"/>
  <c r="E183"/>
  <c r="G183"/>
  <c r="H183"/>
  <c r="M183"/>
  <c r="N183"/>
  <c r="O183"/>
  <c r="D184"/>
  <c r="E184"/>
  <c r="G184"/>
  <c r="H184"/>
  <c r="M184"/>
  <c r="N184"/>
  <c r="O184"/>
  <c r="D185"/>
  <c r="E185"/>
  <c r="G185"/>
  <c r="H185"/>
  <c r="M185"/>
  <c r="N185"/>
  <c r="O185"/>
  <c r="D186"/>
  <c r="E186"/>
  <c r="G186"/>
  <c r="H186"/>
  <c r="M186"/>
  <c r="N186"/>
  <c r="O186"/>
  <c r="D187"/>
  <c r="E187"/>
  <c r="G187"/>
  <c r="H187"/>
  <c r="I187"/>
  <c r="K187"/>
  <c r="M187"/>
  <c r="N187"/>
  <c r="O187"/>
  <c r="D188"/>
  <c r="E188"/>
  <c r="G188"/>
  <c r="H188"/>
  <c r="I188"/>
  <c r="M188"/>
  <c r="N188"/>
  <c r="O188"/>
  <c r="D189"/>
  <c r="E189"/>
  <c r="G189"/>
  <c r="H189"/>
  <c r="J189"/>
  <c r="M189"/>
  <c r="N189"/>
  <c r="O189"/>
  <c r="G190"/>
  <c r="D191"/>
  <c r="E191"/>
  <c r="G191"/>
  <c r="H191"/>
  <c r="J191"/>
  <c r="M191"/>
  <c r="N191"/>
  <c r="O191"/>
  <c r="D192"/>
  <c r="E192"/>
  <c r="G192"/>
  <c r="H192"/>
  <c r="K192"/>
  <c r="M192"/>
  <c r="N192"/>
  <c r="O192"/>
  <c r="D193"/>
  <c r="E193"/>
  <c r="F193"/>
  <c r="G193"/>
  <c r="H193"/>
  <c r="M193"/>
  <c r="N193"/>
  <c r="O193"/>
  <c r="D194"/>
  <c r="G194"/>
  <c r="H194"/>
  <c r="M194"/>
  <c r="N194"/>
  <c r="O194"/>
  <c r="H195"/>
  <c r="E196"/>
  <c r="D197"/>
  <c r="M197"/>
  <c r="L187" l="1"/>
  <c r="P11"/>
  <c r="K133"/>
  <c r="K99"/>
  <c r="K52"/>
  <c r="O197"/>
  <c r="N195"/>
  <c r="I180"/>
  <c r="F179"/>
  <c r="L169"/>
  <c r="P169" s="1"/>
  <c r="L168"/>
  <c r="P168" s="1"/>
  <c r="F166"/>
  <c r="I164"/>
  <c r="F164"/>
  <c r="L159"/>
  <c r="P159" s="1"/>
  <c r="K166"/>
  <c r="L157"/>
  <c r="P157" s="1"/>
  <c r="I150"/>
  <c r="F149"/>
  <c r="F132"/>
  <c r="F118"/>
  <c r="L109"/>
  <c r="P109" s="1"/>
  <c r="K110"/>
  <c r="L108"/>
  <c r="J183"/>
  <c r="L88"/>
  <c r="P88" s="1"/>
  <c r="L87"/>
  <c r="P87" s="1"/>
  <c r="L80"/>
  <c r="P80" s="1"/>
  <c r="L79"/>
  <c r="P79" s="1"/>
  <c r="L71"/>
  <c r="P71" s="1"/>
  <c r="O70"/>
  <c r="M70"/>
  <c r="N70"/>
  <c r="F185"/>
  <c r="L48"/>
  <c r="P48" s="1"/>
  <c r="L47"/>
  <c r="P47" s="1"/>
  <c r="I35"/>
  <c r="F34"/>
  <c r="N38"/>
  <c r="K26"/>
  <c r="L18"/>
  <c r="P18" s="1"/>
  <c r="L17"/>
  <c r="P17" s="1"/>
  <c r="K184"/>
  <c r="J182"/>
  <c r="I182"/>
  <c r="L140"/>
  <c r="I142"/>
  <c r="F131"/>
  <c r="K131"/>
  <c r="J185"/>
  <c r="P108"/>
  <c r="L110"/>
  <c r="P110"/>
  <c r="K86"/>
  <c r="J78"/>
  <c r="J67"/>
  <c r="G70"/>
  <c r="J70" s="1"/>
  <c r="I26"/>
  <c r="I186" s="1"/>
  <c r="H38"/>
  <c r="G197"/>
  <c r="M196"/>
  <c r="O190"/>
  <c r="F181"/>
  <c r="L177"/>
  <c r="P177" s="1"/>
  <c r="L170"/>
  <c r="P170" s="1"/>
  <c r="I165"/>
  <c r="L165" s="1"/>
  <c r="J165"/>
  <c r="K164"/>
  <c r="J163"/>
  <c r="L160"/>
  <c r="P160" s="1"/>
  <c r="F191"/>
  <c r="F158"/>
  <c r="J193"/>
  <c r="I110"/>
  <c r="F101"/>
  <c r="K101"/>
  <c r="F183"/>
  <c r="O196"/>
  <c r="G195"/>
  <c r="K188"/>
  <c r="P187"/>
  <c r="L151"/>
  <c r="P151" s="1"/>
  <c r="F147"/>
  <c r="L143"/>
  <c r="P143" s="1"/>
  <c r="L136"/>
  <c r="P136" s="1"/>
  <c r="L135"/>
  <c r="P135" s="1"/>
  <c r="J132"/>
  <c r="K126"/>
  <c r="L125"/>
  <c r="L120"/>
  <c r="P120" s="1"/>
  <c r="L119"/>
  <c r="P119" s="1"/>
  <c r="I115"/>
  <c r="F115"/>
  <c r="L112"/>
  <c r="P112" s="1"/>
  <c r="L111"/>
  <c r="P111" s="1"/>
  <c r="K186"/>
  <c r="L106"/>
  <c r="P106" s="1"/>
  <c r="L105"/>
  <c r="P105" s="1"/>
  <c r="J102"/>
  <c r="N197"/>
  <c r="F100"/>
  <c r="D195"/>
  <c r="L89"/>
  <c r="P89" s="1"/>
  <c r="J85"/>
  <c r="J197" s="1"/>
  <c r="I84"/>
  <c r="F84"/>
  <c r="L84" s="1"/>
  <c r="P84" s="1"/>
  <c r="O195"/>
  <c r="M195"/>
  <c r="L81"/>
  <c r="P81" s="1"/>
  <c r="L77"/>
  <c r="P77" s="1"/>
  <c r="L72"/>
  <c r="P72" s="1"/>
  <c r="I68"/>
  <c r="L68" s="1"/>
  <c r="P68" s="1"/>
  <c r="F68"/>
  <c r="I67"/>
  <c r="L67" s="1"/>
  <c r="P67" s="1"/>
  <c r="F67"/>
  <c r="L64"/>
  <c r="P64" s="1"/>
  <c r="L63"/>
  <c r="P63" s="1"/>
  <c r="L57"/>
  <c r="P57" s="1"/>
  <c r="F53"/>
  <c r="L49"/>
  <c r="P49" s="1"/>
  <c r="L41"/>
  <c r="P41" s="1"/>
  <c r="L40"/>
  <c r="P40" s="1"/>
  <c r="F36"/>
  <c r="F30"/>
  <c r="O38"/>
  <c r="M38"/>
  <c r="M198" s="1"/>
  <c r="D38"/>
  <c r="F19"/>
  <c r="L15"/>
  <c r="P15" s="1"/>
  <c r="L10"/>
  <c r="P10" s="1"/>
  <c r="F182"/>
  <c r="K182"/>
  <c r="J134"/>
  <c r="F134"/>
  <c r="J166"/>
  <c r="I166"/>
  <c r="P125"/>
  <c r="P126" s="1"/>
  <c r="L126"/>
  <c r="P174"/>
  <c r="L166"/>
  <c r="P166" s="1"/>
  <c r="P165"/>
  <c r="J194"/>
  <c r="F194"/>
  <c r="J192"/>
  <c r="F192"/>
  <c r="L131"/>
  <c r="P131" s="1"/>
  <c r="K185"/>
  <c r="K78"/>
  <c r="L76"/>
  <c r="I78"/>
  <c r="N198"/>
  <c r="H197"/>
  <c r="G196"/>
  <c r="E194"/>
  <c r="I192"/>
  <c r="M190"/>
  <c r="E190"/>
  <c r="F189"/>
  <c r="I184"/>
  <c r="I181"/>
  <c r="F180"/>
  <c r="L180" s="1"/>
  <c r="P180" s="1"/>
  <c r="I179"/>
  <c r="L179" s="1"/>
  <c r="P179" s="1"/>
  <c r="L156"/>
  <c r="P156" s="1"/>
  <c r="F150"/>
  <c r="L150" s="1"/>
  <c r="P150" s="1"/>
  <c r="F148"/>
  <c r="L148" s="1"/>
  <c r="P148" s="1"/>
  <c r="L138"/>
  <c r="P138" s="1"/>
  <c r="L137"/>
  <c r="P137" s="1"/>
  <c r="F133"/>
  <c r="L133" s="1"/>
  <c r="P133" s="1"/>
  <c r="L130"/>
  <c r="P130" s="1"/>
  <c r="L129"/>
  <c r="P129" s="1"/>
  <c r="I126"/>
  <c r="L122"/>
  <c r="P122" s="1"/>
  <c r="L121"/>
  <c r="J118"/>
  <c r="F117"/>
  <c r="L117" s="1"/>
  <c r="P117" s="1"/>
  <c r="L114"/>
  <c r="P114" s="1"/>
  <c r="L113"/>
  <c r="P113" s="1"/>
  <c r="F102"/>
  <c r="L101"/>
  <c r="P101" s="1"/>
  <c r="K84"/>
  <c r="H70"/>
  <c r="E70"/>
  <c r="K68"/>
  <c r="I70"/>
  <c r="L61"/>
  <c r="I62"/>
  <c r="J188"/>
  <c r="F188"/>
  <c r="L104"/>
  <c r="P104" s="1"/>
  <c r="P184" s="1"/>
  <c r="K183"/>
  <c r="L103"/>
  <c r="P103" s="1"/>
  <c r="N196"/>
  <c r="J100"/>
  <c r="F99"/>
  <c r="L99" s="1"/>
  <c r="P99" s="1"/>
  <c r="L96"/>
  <c r="P96" s="1"/>
  <c r="K191"/>
  <c r="L95"/>
  <c r="P95" s="1"/>
  <c r="P191" s="1"/>
  <c r="N190"/>
  <c r="J190"/>
  <c r="H190"/>
  <c r="D190"/>
  <c r="F86"/>
  <c r="J83"/>
  <c r="J195" s="1"/>
  <c r="O198"/>
  <c r="L66"/>
  <c r="P66" s="1"/>
  <c r="K193"/>
  <c r="L65"/>
  <c r="F54"/>
  <c r="F52"/>
  <c r="F46"/>
  <c r="L42"/>
  <c r="P42" s="1"/>
  <c r="L39"/>
  <c r="F37"/>
  <c r="F197" s="1"/>
  <c r="F35"/>
  <c r="F22"/>
  <c r="L22" s="1"/>
  <c r="F20"/>
  <c r="F14"/>
  <c r="F190" s="1"/>
  <c r="K189"/>
  <c r="L13"/>
  <c r="J184"/>
  <c r="F184"/>
  <c r="J86"/>
  <c r="I86"/>
  <c r="J196"/>
  <c r="P140"/>
  <c r="P142" s="1"/>
  <c r="L142"/>
  <c r="I134"/>
  <c r="L134" s="1"/>
  <c r="P134" s="1"/>
  <c r="K134"/>
  <c r="I132"/>
  <c r="L132" s="1"/>
  <c r="P132" s="1"/>
  <c r="K132"/>
  <c r="I118"/>
  <c r="L118" s="1"/>
  <c r="P118" s="1"/>
  <c r="K118"/>
  <c r="I116"/>
  <c r="L116" s="1"/>
  <c r="P116" s="1"/>
  <c r="K116"/>
  <c r="I102"/>
  <c r="L102" s="1"/>
  <c r="P102" s="1"/>
  <c r="K102"/>
  <c r="I100"/>
  <c r="L100" s="1"/>
  <c r="P100" s="1"/>
  <c r="K100"/>
  <c r="L86"/>
  <c r="P86" s="1"/>
  <c r="I85"/>
  <c r="L85" s="1"/>
  <c r="P85" s="1"/>
  <c r="K85"/>
  <c r="I83"/>
  <c r="L83" s="1"/>
  <c r="P83" s="1"/>
  <c r="K83"/>
  <c r="D198"/>
  <c r="E197"/>
  <c r="H196"/>
  <c r="D196"/>
  <c r="E195"/>
  <c r="I193"/>
  <c r="I191"/>
  <c r="I189"/>
  <c r="L188"/>
  <c r="I185"/>
  <c r="L184"/>
  <c r="I183"/>
  <c r="K181"/>
  <c r="K179"/>
  <c r="K165"/>
  <c r="L164"/>
  <c r="P164" s="1"/>
  <c r="I163"/>
  <c r="L163" s="1"/>
  <c r="P163" s="1"/>
  <c r="K163"/>
  <c r="I158"/>
  <c r="P158"/>
  <c r="I149"/>
  <c r="L149" s="1"/>
  <c r="P149" s="1"/>
  <c r="K149"/>
  <c r="I147"/>
  <c r="L147" s="1"/>
  <c r="P147" s="1"/>
  <c r="K147"/>
  <c r="P76"/>
  <c r="J26"/>
  <c r="J186" s="1"/>
  <c r="G38"/>
  <c r="L54"/>
  <c r="P54" s="1"/>
  <c r="I53"/>
  <c r="L53" s="1"/>
  <c r="P53" s="1"/>
  <c r="K53"/>
  <c r="I51"/>
  <c r="L51" s="1"/>
  <c r="P51" s="1"/>
  <c r="K51"/>
  <c r="L46"/>
  <c r="P46" s="1"/>
  <c r="I36"/>
  <c r="K36"/>
  <c r="L35"/>
  <c r="P35" s="1"/>
  <c r="I34"/>
  <c r="K34"/>
  <c r="K194" s="1"/>
  <c r="I30"/>
  <c r="K30"/>
  <c r="K190" s="1"/>
  <c r="F26"/>
  <c r="L26" s="1"/>
  <c r="P26" s="1"/>
  <c r="E38"/>
  <c r="I21"/>
  <c r="K21"/>
  <c r="L20"/>
  <c r="I19"/>
  <c r="K19"/>
  <c r="F196" l="1"/>
  <c r="P192"/>
  <c r="L115"/>
  <c r="P115" s="1"/>
  <c r="L158"/>
  <c r="L192"/>
  <c r="H198"/>
  <c r="L181"/>
  <c r="P181" s="1"/>
  <c r="L78"/>
  <c r="P78" s="1"/>
  <c r="L182"/>
  <c r="P182" s="1"/>
  <c r="P13"/>
  <c r="L189"/>
  <c r="P65"/>
  <c r="P193" s="1"/>
  <c r="L193"/>
  <c r="L14"/>
  <c r="K197"/>
  <c r="P186"/>
  <c r="K196"/>
  <c r="L37"/>
  <c r="P37" s="1"/>
  <c r="L52"/>
  <c r="P52" s="1"/>
  <c r="P188"/>
  <c r="F195"/>
  <c r="L183"/>
  <c r="P39"/>
  <c r="P183" s="1"/>
  <c r="P61"/>
  <c r="P62" s="1"/>
  <c r="L62"/>
  <c r="F70"/>
  <c r="L70" s="1"/>
  <c r="P70" s="1"/>
  <c r="K70"/>
  <c r="P121"/>
  <c r="P185" s="1"/>
  <c r="L185"/>
  <c r="L191"/>
  <c r="P14"/>
  <c r="L19"/>
  <c r="I195"/>
  <c r="P22"/>
  <c r="L30"/>
  <c r="P30" s="1"/>
  <c r="I190"/>
  <c r="L34"/>
  <c r="I194"/>
  <c r="I38"/>
  <c r="I198" s="1"/>
  <c r="J38"/>
  <c r="J198" s="1"/>
  <c r="G198"/>
  <c r="K195"/>
  <c r="P20"/>
  <c r="L21"/>
  <c r="I197"/>
  <c r="K38"/>
  <c r="F38"/>
  <c r="E198"/>
  <c r="L36"/>
  <c r="P36" s="1"/>
  <c r="I196"/>
  <c r="L186"/>
  <c r="F186"/>
  <c r="P196" l="1"/>
  <c r="K198"/>
  <c r="P189"/>
  <c r="P21"/>
  <c r="P197" s="1"/>
  <c r="L197"/>
  <c r="P34"/>
  <c r="P194" s="1"/>
  <c r="L194"/>
  <c r="P19"/>
  <c r="P195" s="1"/>
  <c r="L195"/>
  <c r="P190"/>
  <c r="L38"/>
  <c r="F198"/>
  <c r="L196"/>
  <c r="L190"/>
  <c r="P38" l="1"/>
  <c r="P198" s="1"/>
  <c r="L198"/>
</calcChain>
</file>

<file path=xl/sharedStrings.xml><?xml version="1.0" encoding="utf-8"?>
<sst xmlns="http://schemas.openxmlformats.org/spreadsheetml/2006/main" count="803" uniqueCount="119">
  <si>
    <t>مجمــوع</t>
  </si>
  <si>
    <t>أجانب</t>
  </si>
  <si>
    <t>عــــرب</t>
  </si>
  <si>
    <t>عراقيين</t>
  </si>
  <si>
    <t>مختلــط</t>
  </si>
  <si>
    <t>خــــاص</t>
  </si>
  <si>
    <t>عام</t>
  </si>
  <si>
    <t>المجموع العام</t>
  </si>
  <si>
    <t>البصرة</t>
  </si>
  <si>
    <t>ميسان</t>
  </si>
  <si>
    <t>ذي قار</t>
  </si>
  <si>
    <t>المثنى</t>
  </si>
  <si>
    <t>القادسية</t>
  </si>
  <si>
    <t>النجف</t>
  </si>
  <si>
    <t>واسط</t>
  </si>
  <si>
    <t>كربلاء</t>
  </si>
  <si>
    <t>بابل</t>
  </si>
  <si>
    <t>بغداد</t>
  </si>
  <si>
    <t>كركوك</t>
  </si>
  <si>
    <t xml:space="preserve"> إناث</t>
  </si>
  <si>
    <t>ذكـــور</t>
  </si>
  <si>
    <t>إناث</t>
  </si>
  <si>
    <t>ذكــور</t>
  </si>
  <si>
    <t xml:space="preserve"> مجمــوع</t>
  </si>
  <si>
    <t>خدمـــــــات وتشغيل</t>
  </si>
  <si>
    <t>إداريون</t>
  </si>
  <si>
    <t xml:space="preserve"> مجموع الأجور والمزايا</t>
  </si>
  <si>
    <t>المـزايــا</t>
  </si>
  <si>
    <t>المجمـوع</t>
  </si>
  <si>
    <t>الأجور</t>
  </si>
  <si>
    <t>الجنسية</t>
  </si>
  <si>
    <t>القطاع</t>
  </si>
  <si>
    <t>المحافظة</t>
  </si>
  <si>
    <t>القيمة :- ألف دينار</t>
  </si>
  <si>
    <t>الأجور والمزايا المدفوعة للعاملين حسب الجنس والجنسية والقطاع والمحافظة للفنادق ومجمعات الإيواء السياحي لسنة 2015</t>
  </si>
  <si>
    <t xml:space="preserve"> المؤشرات الاجمالية لنشاط الفنادق ومجمعات الايواء السياحي ونسب التغيير للمدة 2004-2015</t>
  </si>
  <si>
    <t>السنة</t>
  </si>
  <si>
    <t>عدد الفنادق ومجمعات الايواء السياحي</t>
  </si>
  <si>
    <t>معدل التغير السنوي %</t>
  </si>
  <si>
    <t>عدد المشتغلين</t>
  </si>
  <si>
    <t>مجموع الاجور والمزايا    (مليون دينار)</t>
  </si>
  <si>
    <t>عدد النزلاء (بالالف)</t>
  </si>
  <si>
    <t>عدد ليالي  المبيت  (بالالف)</t>
  </si>
  <si>
    <t>مجموع الايرادات (مليون دينار)</t>
  </si>
  <si>
    <t>مجموع المصروفات (مليون دينار)</t>
  </si>
  <si>
    <t xml:space="preserve"> -</t>
  </si>
  <si>
    <t xml:space="preserve">  </t>
  </si>
  <si>
    <t xml:space="preserve">                                                                                                                                                                                                       </t>
  </si>
  <si>
    <t>(((c15/c14)^(1/2)-1)*100)</t>
  </si>
  <si>
    <t xml:space="preserve"> المؤشرات الاجمالية لنشاط الفنادق ومجمعات الايواء السياحي حسب المحافظات لسنة 2015 </t>
  </si>
  <si>
    <t>النسبة %</t>
  </si>
  <si>
    <t>مجموع الاجور والمزايا (مليون دينار)</t>
  </si>
  <si>
    <t>عدد النزلاء</t>
  </si>
  <si>
    <t>عدد ليالي المبيت</t>
  </si>
  <si>
    <t>مجموع الايرادات  (مليون دينار)</t>
  </si>
  <si>
    <t>الاجور والمزايا</t>
  </si>
  <si>
    <t>المجموع</t>
  </si>
  <si>
    <t>.</t>
  </si>
  <si>
    <t>عدد الفنادق والشقق في المجمعات السياحية وعدد الغرف والأسرّة وليالي المبيت والنزلاء حسب القطاع والمحافظة لسنة 2015</t>
  </si>
  <si>
    <t>القطــــاع</t>
  </si>
  <si>
    <t>عـــــــدد الفنادق</t>
  </si>
  <si>
    <t>عــــــدد الشقق في  المجمع الواحد</t>
  </si>
  <si>
    <t>عدد الغرف</t>
  </si>
  <si>
    <t>عـــــــدد الاسرة</t>
  </si>
  <si>
    <t xml:space="preserve">عـــــــدد ليالي المبيت </t>
  </si>
  <si>
    <t>عـــــــدد النزلاء</t>
  </si>
  <si>
    <t>للنـــزلاء</t>
  </si>
  <si>
    <t>أخــــــرى</t>
  </si>
  <si>
    <t>خـــــــاص</t>
  </si>
  <si>
    <t>مختلـــــط</t>
  </si>
  <si>
    <t>مجمـــــوع</t>
  </si>
  <si>
    <t>المجمـــوع العام</t>
  </si>
  <si>
    <t xml:space="preserve"> عدد الفنادق والشقق والدور في المجمعات السياحية حسـب درجة التصنيف والقطاع والمحافظة لسنة 2015</t>
  </si>
  <si>
    <t>اسم المحافظة</t>
  </si>
  <si>
    <t>نوع المرفق</t>
  </si>
  <si>
    <t xml:space="preserve">     القطــاع</t>
  </si>
  <si>
    <t>ممتـــاز خمس نجوم</t>
  </si>
  <si>
    <t>اولــــى اربع نجوم</t>
  </si>
  <si>
    <t xml:space="preserve">  ثــانيـة ثلاث نجوم </t>
  </si>
  <si>
    <t xml:space="preserve"> ثالثة نجمتان</t>
  </si>
  <si>
    <t>رابعـــة نجمة واحدة</t>
  </si>
  <si>
    <t>خامســة ( شعبي )</t>
  </si>
  <si>
    <t>المجمـــوع</t>
  </si>
  <si>
    <t>فنــــــدق</t>
  </si>
  <si>
    <t>شقق</t>
  </si>
  <si>
    <t>شـــــــقق</t>
  </si>
  <si>
    <t xml:space="preserve">                 عدد المشتغلين حسب الجنس والجنسية والقطاع والمحافظة للفنادق ومجمعات الايواء السياحي  لسنة 2015</t>
  </si>
  <si>
    <t xml:space="preserve"> الجنس</t>
  </si>
  <si>
    <t xml:space="preserve">اصحاب الفنادق الذين يعملون بدون اجر </t>
  </si>
  <si>
    <t>العـاملون باجر</t>
  </si>
  <si>
    <t xml:space="preserve"> المجموع</t>
  </si>
  <si>
    <t>اداريون</t>
  </si>
  <si>
    <t>عمــال خدمات وتشغيل</t>
  </si>
  <si>
    <t>عراقيون</t>
  </si>
  <si>
    <t xml:space="preserve"> عـــرب</t>
  </si>
  <si>
    <t>اجانب</t>
  </si>
  <si>
    <t>مجموع</t>
  </si>
  <si>
    <t xml:space="preserve"> مجموع</t>
  </si>
  <si>
    <t>عـــرب</t>
  </si>
  <si>
    <t>ذكـور</t>
  </si>
  <si>
    <t>انـاث</t>
  </si>
  <si>
    <t>المجموع  العام</t>
  </si>
  <si>
    <t xml:space="preserve">قيمة اجمالي الايرادات حسب انواعها والقطاع والمحافظة للفنادق ومجمعات الايواء السياحي  لسنة 2015           </t>
  </si>
  <si>
    <t>القيمة :-  الف دينار</t>
  </si>
  <si>
    <t>القطــاع</t>
  </si>
  <si>
    <t>اجــــــور</t>
  </si>
  <si>
    <t>المبيعــات</t>
  </si>
  <si>
    <t>ايرادات اخرى</t>
  </si>
  <si>
    <t>المجمـــــــوع</t>
  </si>
  <si>
    <t>بغــــداد</t>
  </si>
  <si>
    <t>بـابــــل</t>
  </si>
  <si>
    <t>كـــربلاء</t>
  </si>
  <si>
    <t>واســـــط</t>
  </si>
  <si>
    <t>النجــــف</t>
  </si>
  <si>
    <t>القادسـية</t>
  </si>
  <si>
    <t>المـــثنى</t>
  </si>
  <si>
    <t>ذي قـــار</t>
  </si>
  <si>
    <t>ميســــان</t>
  </si>
  <si>
    <t>البصـــرة</t>
  </si>
</sst>
</file>

<file path=xl/styles.xml><?xml version="1.0" encoding="utf-8"?>
<styleSheet xmlns="http://schemas.openxmlformats.org/spreadsheetml/2006/main">
  <numFmts count="1">
    <numFmt numFmtId="164" formatCode="0.0"/>
  </numFmts>
  <fonts count="27">
    <font>
      <sz val="10"/>
      <name val="Arial"/>
      <charset val="178"/>
    </font>
    <font>
      <sz val="11"/>
      <color theme="1"/>
      <name val="Arial"/>
      <family val="2"/>
      <scheme val="minor"/>
    </font>
    <font>
      <sz val="11"/>
      <name val="Arial"/>
      <family val="2"/>
      <scheme val="minor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11"/>
      <color rgb="FFFF0000"/>
      <name val="Calibri"/>
      <family val="2"/>
    </font>
    <font>
      <b/>
      <sz val="12"/>
      <name val="Arial"/>
      <family val="2"/>
    </font>
    <font>
      <b/>
      <sz val="14"/>
      <color theme="1"/>
      <name val="Arial"/>
      <family val="2"/>
      <scheme val="minor"/>
    </font>
    <font>
      <b/>
      <sz val="14"/>
      <name val="Arial"/>
      <family val="2"/>
    </font>
    <font>
      <sz val="10"/>
      <name val="Arabic Transparent"/>
      <charset val="178"/>
    </font>
    <font>
      <sz val="18"/>
      <name val="Arial"/>
      <family val="2"/>
    </font>
    <font>
      <sz val="12"/>
      <name val="Arial"/>
      <family val="2"/>
    </font>
    <font>
      <b/>
      <sz val="9"/>
      <name val="Arial"/>
      <family val="2"/>
    </font>
    <font>
      <sz val="14"/>
      <name val="Arial"/>
      <family val="2"/>
    </font>
    <font>
      <b/>
      <sz val="14"/>
      <name val="Arial"/>
      <family val="2"/>
      <charset val="178"/>
    </font>
    <font>
      <sz val="16"/>
      <name val="Arial"/>
      <family val="2"/>
    </font>
    <font>
      <b/>
      <sz val="18"/>
      <name val="Arial"/>
      <family val="2"/>
    </font>
    <font>
      <b/>
      <sz val="16"/>
      <name val="Arial"/>
      <family val="2"/>
      <charset val="178"/>
    </font>
    <font>
      <b/>
      <sz val="12"/>
      <name val="Arial"/>
      <family val="2"/>
      <charset val="178"/>
    </font>
    <font>
      <b/>
      <sz val="16"/>
      <name val="Arial"/>
      <family val="2"/>
    </font>
    <font>
      <sz val="18"/>
      <color rgb="FFFF0000"/>
      <name val="Calibri"/>
      <family val="2"/>
    </font>
    <font>
      <sz val="16"/>
      <color rgb="FFFF0000"/>
      <name val="Calibri"/>
      <family val="2"/>
    </font>
    <font>
      <sz val="20"/>
      <name val="Arial"/>
      <family val="2"/>
    </font>
    <font>
      <sz val="16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00"/>
        <bgColor indexed="0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00"/>
        <bgColor rgb="FF000000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</borders>
  <cellStyleXfs count="5">
    <xf numFmtId="0" fontId="0" fillId="0" borderId="0"/>
    <xf numFmtId="0" fontId="3" fillId="0" borderId="0"/>
    <xf numFmtId="0" fontId="7" fillId="0" borderId="0"/>
    <xf numFmtId="0" fontId="12" fillId="0" borderId="0"/>
    <xf numFmtId="0" fontId="7" fillId="0" borderId="0"/>
  </cellStyleXfs>
  <cellXfs count="287">
    <xf numFmtId="0" fontId="0" fillId="0" borderId="0" xfId="0"/>
    <xf numFmtId="0" fontId="1" fillId="0" borderId="0" xfId="0" applyFont="1"/>
    <xf numFmtId="0" fontId="1" fillId="0" borderId="0" xfId="0" applyFont="1" applyBorder="1"/>
    <xf numFmtId="0" fontId="1" fillId="0" borderId="0" xfId="0" applyFont="1" applyAlignment="1">
      <alignment textRotation="135"/>
    </xf>
    <xf numFmtId="0" fontId="2" fillId="0" borderId="0" xfId="0" applyFont="1" applyFill="1"/>
    <xf numFmtId="0" fontId="2" fillId="0" borderId="0" xfId="0" applyFont="1"/>
    <xf numFmtId="0" fontId="1" fillId="0" borderId="0" xfId="0" applyFont="1" applyAlignment="1">
      <alignment textRotation="122"/>
    </xf>
    <xf numFmtId="0" fontId="0" fillId="0" borderId="0" xfId="0" applyBorder="1"/>
    <xf numFmtId="0" fontId="4" fillId="0" borderId="0" xfId="1" applyFont="1" applyAlignment="1">
      <alignment textRotation="135"/>
    </xf>
    <xf numFmtId="1" fontId="5" fillId="0" borderId="0" xfId="1" applyNumberFormat="1" applyFont="1" applyFill="1" applyBorder="1" applyAlignment="1">
      <alignment horizontal="center" vertical="center" wrapText="1"/>
    </xf>
    <xf numFmtId="0" fontId="4" fillId="0" borderId="0" xfId="1" applyFont="1" applyFill="1"/>
    <xf numFmtId="0" fontId="4" fillId="0" borderId="0" xfId="1" applyFont="1"/>
    <xf numFmtId="0" fontId="4" fillId="0" borderId="0" xfId="1" applyFont="1" applyAlignment="1">
      <alignment textRotation="122"/>
    </xf>
    <xf numFmtId="1" fontId="6" fillId="0" borderId="1" xfId="1" applyNumberFormat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1" fontId="6" fillId="0" borderId="3" xfId="1" applyNumberFormat="1" applyFont="1" applyBorder="1" applyAlignment="1">
      <alignment horizontal="center" vertical="center" wrapText="1"/>
    </xf>
    <xf numFmtId="1" fontId="6" fillId="0" borderId="3" xfId="1" applyNumberFormat="1" applyFont="1" applyFill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1" fontId="6" fillId="0" borderId="5" xfId="1" applyNumberFormat="1" applyFont="1" applyFill="1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 wrapText="1"/>
    </xf>
    <xf numFmtId="1" fontId="6" fillId="0" borderId="7" xfId="1" applyNumberFormat="1" applyFont="1" applyBorder="1" applyAlignment="1">
      <alignment horizontal="center" vertical="center" wrapText="1"/>
    </xf>
    <xf numFmtId="0" fontId="8" fillId="2" borderId="0" xfId="2" applyFont="1" applyFill="1" applyBorder="1" applyAlignment="1">
      <alignment horizontal="center" wrapText="1"/>
    </xf>
    <xf numFmtId="1" fontId="6" fillId="0" borderId="9" xfId="1" applyNumberFormat="1" applyFont="1" applyFill="1" applyBorder="1" applyAlignment="1">
      <alignment horizontal="center" vertical="center" wrapText="1"/>
    </xf>
    <xf numFmtId="1" fontId="9" fillId="0" borderId="12" xfId="1" applyNumberFormat="1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0" fontId="8" fillId="3" borderId="0" xfId="2" applyFont="1" applyFill="1" applyBorder="1" applyAlignment="1">
      <alignment horizontal="center"/>
    </xf>
    <xf numFmtId="1" fontId="5" fillId="0" borderId="0" xfId="1" applyNumberFormat="1" applyFont="1" applyFill="1" applyBorder="1" applyAlignment="1">
      <alignment horizontal="center" vertical="center"/>
    </xf>
    <xf numFmtId="0" fontId="4" fillId="0" borderId="0" xfId="1" applyFont="1" applyBorder="1"/>
    <xf numFmtId="0" fontId="6" fillId="0" borderId="9" xfId="1" applyFont="1" applyBorder="1" applyAlignment="1">
      <alignment horizontal="center" vertical="center" wrapText="1"/>
    </xf>
    <xf numFmtId="49" fontId="9" fillId="0" borderId="23" xfId="1" applyNumberFormat="1" applyFont="1" applyFill="1" applyBorder="1" applyAlignment="1">
      <alignment horizontal="center" vertical="center" wrapText="1"/>
    </xf>
    <xf numFmtId="49" fontId="9" fillId="0" borderId="14" xfId="1" applyNumberFormat="1" applyFont="1" applyFill="1" applyBorder="1" applyAlignment="1">
      <alignment horizontal="center" vertical="center" wrapText="1"/>
    </xf>
    <xf numFmtId="49" fontId="9" fillId="0" borderId="11" xfId="1" applyNumberFormat="1" applyFont="1" applyFill="1" applyBorder="1" applyAlignment="1">
      <alignment horizontal="center" vertical="center" wrapText="1"/>
    </xf>
    <xf numFmtId="1" fontId="11" fillId="0" borderId="0" xfId="1" applyNumberFormat="1" applyFont="1" applyFill="1" applyAlignment="1">
      <alignment horizontal="center" vertical="center"/>
    </xf>
    <xf numFmtId="1" fontId="9" fillId="0" borderId="0" xfId="1" applyNumberFormat="1" applyFont="1" applyFill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10" xfId="0" applyFont="1" applyBorder="1" applyAlignment="1">
      <alignment horizontal="right" vertical="center" textRotation="1"/>
    </xf>
    <xf numFmtId="1" fontId="11" fillId="0" borderId="10" xfId="1" applyNumberFormat="1" applyFont="1" applyFill="1" applyBorder="1" applyAlignment="1">
      <alignment horizontal="left" vertical="center"/>
    </xf>
    <xf numFmtId="1" fontId="9" fillId="0" borderId="28" xfId="1" applyNumberFormat="1" applyFont="1" applyFill="1" applyBorder="1" applyAlignment="1">
      <alignment horizontal="center" vertical="center"/>
    </xf>
    <xf numFmtId="1" fontId="9" fillId="0" borderId="27" xfId="1" applyNumberFormat="1" applyFont="1" applyFill="1" applyBorder="1" applyAlignment="1">
      <alignment horizontal="center" vertical="center"/>
    </xf>
    <xf numFmtId="1" fontId="9" fillId="0" borderId="26" xfId="1" applyNumberFormat="1" applyFont="1" applyFill="1" applyBorder="1" applyAlignment="1">
      <alignment horizontal="center" vertical="center"/>
    </xf>
    <xf numFmtId="1" fontId="9" fillId="0" borderId="25" xfId="1" applyNumberFormat="1" applyFont="1" applyFill="1" applyBorder="1" applyAlignment="1">
      <alignment horizontal="center" vertical="center"/>
    </xf>
    <xf numFmtId="1" fontId="9" fillId="0" borderId="22" xfId="1" applyNumberFormat="1" applyFont="1" applyFill="1" applyBorder="1" applyAlignment="1">
      <alignment horizontal="center" vertical="center"/>
    </xf>
    <xf numFmtId="1" fontId="9" fillId="0" borderId="24" xfId="1" applyNumberFormat="1" applyFont="1" applyFill="1" applyBorder="1" applyAlignment="1">
      <alignment horizontal="center" vertical="center"/>
    </xf>
    <xf numFmtId="1" fontId="9" fillId="0" borderId="17" xfId="1" applyNumberFormat="1" applyFont="1" applyFill="1" applyBorder="1" applyAlignment="1">
      <alignment horizontal="center" vertical="center"/>
    </xf>
    <xf numFmtId="1" fontId="9" fillId="0" borderId="16" xfId="1" applyNumberFormat="1" applyFont="1" applyFill="1" applyBorder="1" applyAlignment="1">
      <alignment horizontal="center" vertical="center"/>
    </xf>
    <xf numFmtId="1" fontId="9" fillId="0" borderId="15" xfId="1" applyNumberFormat="1" applyFont="1" applyFill="1" applyBorder="1" applyAlignment="1">
      <alignment horizontal="center" vertical="center"/>
    </xf>
    <xf numFmtId="49" fontId="9" fillId="0" borderId="24" xfId="1" applyNumberFormat="1" applyFont="1" applyFill="1" applyBorder="1" applyAlignment="1">
      <alignment horizontal="center" vertical="center" textRotation="122" wrapText="1"/>
    </xf>
    <xf numFmtId="49" fontId="9" fillId="0" borderId="21" xfId="1" applyNumberFormat="1" applyFont="1" applyFill="1" applyBorder="1" applyAlignment="1">
      <alignment horizontal="center" vertical="center" textRotation="122" wrapText="1"/>
    </xf>
    <xf numFmtId="49" fontId="9" fillId="0" borderId="13" xfId="1" applyNumberFormat="1" applyFont="1" applyFill="1" applyBorder="1" applyAlignment="1">
      <alignment horizontal="center" vertical="center" textRotation="122" wrapText="1"/>
    </xf>
    <xf numFmtId="0" fontId="9" fillId="0" borderId="23" xfId="1" applyFont="1" applyFill="1" applyBorder="1" applyAlignment="1">
      <alignment horizontal="center" vertical="center" textRotation="135" wrapText="1"/>
    </xf>
    <xf numFmtId="0" fontId="9" fillId="0" borderId="14" xfId="1" applyFont="1" applyFill="1" applyBorder="1" applyAlignment="1">
      <alignment horizontal="center" vertical="center" textRotation="135" wrapText="1"/>
    </xf>
    <xf numFmtId="0" fontId="9" fillId="0" borderId="11" xfId="1" applyFont="1" applyFill="1" applyBorder="1" applyAlignment="1">
      <alignment horizontal="center" vertical="center" textRotation="135" wrapText="1"/>
    </xf>
    <xf numFmtId="1" fontId="9" fillId="0" borderId="23" xfId="1" applyNumberFormat="1" applyFont="1" applyFill="1" applyBorder="1" applyAlignment="1">
      <alignment horizontal="center" vertical="center" wrapText="1"/>
    </xf>
    <xf numFmtId="1" fontId="9" fillId="0" borderId="14" xfId="1" applyNumberFormat="1" applyFont="1" applyFill="1" applyBorder="1" applyAlignment="1">
      <alignment horizontal="center" vertical="center" wrapText="1"/>
    </xf>
    <xf numFmtId="1" fontId="9" fillId="0" borderId="11" xfId="1" applyNumberFormat="1" applyFont="1" applyFill="1" applyBorder="1" applyAlignment="1">
      <alignment horizontal="center" vertical="center" wrapText="1"/>
    </xf>
    <xf numFmtId="1" fontId="9" fillId="0" borderId="20" xfId="1" applyNumberFormat="1" applyFont="1" applyFill="1" applyBorder="1" applyAlignment="1">
      <alignment horizontal="center" vertical="center"/>
    </xf>
    <xf numFmtId="1" fontId="9" fillId="0" borderId="19" xfId="1" applyNumberFormat="1" applyFont="1" applyFill="1" applyBorder="1" applyAlignment="1">
      <alignment horizontal="center" vertical="center"/>
    </xf>
    <xf numFmtId="1" fontId="9" fillId="0" borderId="18" xfId="1" applyNumberFormat="1" applyFont="1" applyFill="1" applyBorder="1" applyAlignment="1">
      <alignment horizontal="center" vertical="center"/>
    </xf>
    <xf numFmtId="0" fontId="6" fillId="0" borderId="29" xfId="1" applyFont="1" applyBorder="1" applyAlignment="1">
      <alignment horizontal="center" vertical="center" textRotation="122" wrapText="1"/>
    </xf>
    <xf numFmtId="0" fontId="6" fillId="0" borderId="4" xfId="1" applyFont="1" applyBorder="1" applyAlignment="1">
      <alignment horizontal="center" vertical="center" textRotation="122" wrapText="1"/>
    </xf>
    <xf numFmtId="0" fontId="6" fillId="0" borderId="8" xfId="1" applyFont="1" applyBorder="1" applyAlignment="1">
      <alignment horizontal="center" vertical="center" textRotation="122" wrapText="1"/>
    </xf>
    <xf numFmtId="0" fontId="6" fillId="0" borderId="9" xfId="1" applyFont="1" applyBorder="1" applyAlignment="1">
      <alignment horizontal="center" vertical="center" textRotation="135" wrapText="1"/>
    </xf>
    <xf numFmtId="0" fontId="6" fillId="0" borderId="3" xfId="1" applyFont="1" applyBorder="1" applyAlignment="1">
      <alignment horizontal="center" vertical="center" textRotation="135" wrapText="1"/>
    </xf>
    <xf numFmtId="0" fontId="6" fillId="0" borderId="7" xfId="1" applyFont="1" applyBorder="1" applyAlignment="1">
      <alignment horizontal="center" vertical="center" textRotation="135" wrapText="1"/>
    </xf>
    <xf numFmtId="0" fontId="6" fillId="0" borderId="6" xfId="1" applyFont="1" applyBorder="1" applyAlignment="1">
      <alignment horizontal="center" vertical="center" textRotation="122" wrapText="1"/>
    </xf>
    <xf numFmtId="0" fontId="6" fillId="0" borderId="5" xfId="1" applyFont="1" applyBorder="1" applyAlignment="1">
      <alignment horizontal="center" vertical="center" textRotation="135" wrapText="1"/>
    </xf>
    <xf numFmtId="0" fontId="6" fillId="0" borderId="2" xfId="1" applyFont="1" applyBorder="1" applyAlignment="1">
      <alignment horizontal="center" vertical="center" textRotation="122" wrapText="1"/>
    </xf>
    <xf numFmtId="0" fontId="6" fillId="0" borderId="1" xfId="1" applyFont="1" applyBorder="1" applyAlignment="1">
      <alignment horizontal="center" vertical="center" textRotation="135" wrapText="1"/>
    </xf>
    <xf numFmtId="0" fontId="11" fillId="0" borderId="0" xfId="3" applyFont="1" applyBorder="1" applyAlignment="1">
      <alignment horizontal="center" vertical="center" readingOrder="2"/>
    </xf>
    <xf numFmtId="0" fontId="9" fillId="0" borderId="30" xfId="3" applyFont="1" applyBorder="1" applyAlignment="1">
      <alignment horizontal="center" vertical="center" wrapText="1" readingOrder="2"/>
    </xf>
    <xf numFmtId="0" fontId="9" fillId="0" borderId="31" xfId="3" applyFont="1" applyBorder="1" applyAlignment="1">
      <alignment horizontal="center" vertical="center" wrapText="1" readingOrder="2"/>
    </xf>
    <xf numFmtId="0" fontId="9" fillId="0" borderId="32" xfId="3" applyFont="1" applyBorder="1" applyAlignment="1">
      <alignment horizontal="center" vertical="center" wrapText="1" readingOrder="2"/>
    </xf>
    <xf numFmtId="0" fontId="6" fillId="0" borderId="15" xfId="3" applyFont="1" applyBorder="1" applyAlignment="1">
      <alignment horizontal="center" vertical="center" readingOrder="1"/>
    </xf>
    <xf numFmtId="0" fontId="9" fillId="0" borderId="33" xfId="3" applyFont="1" applyBorder="1" applyAlignment="1">
      <alignment horizontal="center" vertical="center" readingOrder="1"/>
    </xf>
    <xf numFmtId="164" fontId="9" fillId="0" borderId="33" xfId="3" applyNumberFormat="1" applyFont="1" applyBorder="1" applyAlignment="1">
      <alignment horizontal="center" vertical="center" readingOrder="1"/>
    </xf>
    <xf numFmtId="1" fontId="9" fillId="0" borderId="17" xfId="3" applyNumberFormat="1" applyFont="1" applyBorder="1" applyAlignment="1">
      <alignment horizontal="center" vertical="center" readingOrder="1"/>
    </xf>
    <xf numFmtId="164" fontId="9" fillId="0" borderId="17" xfId="3" applyNumberFormat="1" applyFont="1" applyBorder="1" applyAlignment="1">
      <alignment horizontal="center" vertical="center" readingOrder="1"/>
    </xf>
    <xf numFmtId="0" fontId="3" fillId="0" borderId="0" xfId="0" applyFont="1"/>
    <xf numFmtId="0" fontId="6" fillId="0" borderId="18" xfId="3" applyFont="1" applyFill="1" applyBorder="1" applyAlignment="1">
      <alignment horizontal="center" vertical="center" readingOrder="1"/>
    </xf>
    <xf numFmtId="0" fontId="9" fillId="0" borderId="34" xfId="3" applyFont="1" applyFill="1" applyBorder="1" applyAlignment="1">
      <alignment horizontal="center" vertical="center" readingOrder="1"/>
    </xf>
    <xf numFmtId="164" fontId="9" fillId="0" borderId="34" xfId="3" applyNumberFormat="1" applyFont="1" applyBorder="1" applyAlignment="1">
      <alignment horizontal="center" vertical="center" readingOrder="1"/>
    </xf>
    <xf numFmtId="1" fontId="9" fillId="0" borderId="20" xfId="3" applyNumberFormat="1" applyFont="1" applyBorder="1" applyAlignment="1">
      <alignment horizontal="center" vertical="center" readingOrder="1"/>
    </xf>
    <xf numFmtId="164" fontId="9" fillId="0" borderId="20" xfId="3" applyNumberFormat="1" applyFont="1" applyBorder="1" applyAlignment="1">
      <alignment horizontal="center" vertical="center" readingOrder="1"/>
    </xf>
    <xf numFmtId="164" fontId="9" fillId="0" borderId="19" xfId="0" applyNumberFormat="1" applyFont="1" applyBorder="1" applyAlignment="1">
      <alignment horizontal="center" vertical="center"/>
    </xf>
    <xf numFmtId="1" fontId="9" fillId="0" borderId="34" xfId="3" applyNumberFormat="1" applyFont="1" applyBorder="1" applyAlignment="1">
      <alignment horizontal="center" vertical="center" readingOrder="1"/>
    </xf>
    <xf numFmtId="164" fontId="9" fillId="0" borderId="20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4" fontId="9" fillId="0" borderId="34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35" xfId="3" applyFont="1" applyFill="1" applyBorder="1" applyAlignment="1">
      <alignment horizontal="center" vertical="center" readingOrder="1"/>
    </xf>
    <xf numFmtId="0" fontId="9" fillId="0" borderId="36" xfId="3" applyFont="1" applyFill="1" applyBorder="1" applyAlignment="1">
      <alignment horizontal="center" vertical="center" readingOrder="1"/>
    </xf>
    <xf numFmtId="164" fontId="9" fillId="0" borderId="36" xfId="0" applyNumberFormat="1" applyFont="1" applyBorder="1" applyAlignment="1">
      <alignment horizontal="center" vertical="center"/>
    </xf>
    <xf numFmtId="1" fontId="9" fillId="0" borderId="34" xfId="3" applyNumberFormat="1" applyFont="1" applyFill="1" applyBorder="1" applyAlignment="1">
      <alignment horizontal="center" vertical="center" readingOrder="1"/>
    </xf>
    <xf numFmtId="164" fontId="9" fillId="0" borderId="37" xfId="0" applyNumberFormat="1" applyFont="1" applyBorder="1" applyAlignment="1">
      <alignment horizontal="center" vertical="center"/>
    </xf>
    <xf numFmtId="1" fontId="9" fillId="0" borderId="37" xfId="3" applyNumberFormat="1" applyFont="1" applyFill="1" applyBorder="1" applyAlignment="1">
      <alignment horizontal="center" vertical="center" readingOrder="1"/>
    </xf>
    <xf numFmtId="0" fontId="6" fillId="0" borderId="38" xfId="3" applyFont="1" applyFill="1" applyBorder="1" applyAlignment="1">
      <alignment horizontal="center" vertical="center" readingOrder="1"/>
    </xf>
    <xf numFmtId="0" fontId="9" fillId="0" borderId="12" xfId="3" applyFont="1" applyFill="1" applyBorder="1" applyAlignment="1">
      <alignment horizontal="center" vertical="center" readingOrder="1"/>
    </xf>
    <xf numFmtId="164" fontId="9" fillId="0" borderId="12" xfId="3" applyNumberFormat="1" applyFont="1" applyFill="1" applyBorder="1" applyAlignment="1">
      <alignment horizontal="center" vertical="center" readingOrder="1"/>
    </xf>
    <xf numFmtId="164" fontId="9" fillId="0" borderId="39" xfId="3" applyNumberFormat="1" applyFont="1" applyFill="1" applyBorder="1" applyAlignment="1">
      <alignment horizontal="center" vertical="center" readingOrder="1"/>
    </xf>
    <xf numFmtId="1" fontId="13" fillId="0" borderId="0" xfId="0" applyNumberFormat="1" applyFont="1"/>
    <xf numFmtId="0" fontId="0" fillId="0" borderId="0" xfId="0" applyAlignment="1">
      <alignment readingOrder="2"/>
    </xf>
    <xf numFmtId="1" fontId="14" fillId="0" borderId="0" xfId="3" applyNumberFormat="1" applyFont="1" applyFill="1" applyBorder="1" applyAlignment="1">
      <alignment horizontal="center" vertical="center" readingOrder="1"/>
    </xf>
    <xf numFmtId="1" fontId="15" fillId="0" borderId="0" xfId="0" applyNumberFormat="1" applyFont="1" applyBorder="1" applyAlignment="1">
      <alignment horizontal="center" vertical="center" wrapText="1"/>
    </xf>
    <xf numFmtId="3" fontId="14" fillId="0" borderId="0" xfId="3" applyNumberFormat="1" applyFont="1" applyFill="1" applyBorder="1" applyAlignment="1">
      <alignment horizontal="center" vertical="center" readingOrder="1"/>
    </xf>
    <xf numFmtId="164" fontId="0" fillId="0" borderId="0" xfId="0" applyNumberFormat="1"/>
    <xf numFmtId="3" fontId="0" fillId="0" borderId="0" xfId="0" applyNumberFormat="1"/>
    <xf numFmtId="1" fontId="16" fillId="0" borderId="0" xfId="0" applyNumberFormat="1" applyFont="1"/>
    <xf numFmtId="0" fontId="14" fillId="0" borderId="0" xfId="0" applyFont="1"/>
    <xf numFmtId="0" fontId="11" fillId="0" borderId="0" xfId="0" applyFont="1"/>
    <xf numFmtId="0" fontId="17" fillId="0" borderId="0" xfId="3" applyFont="1" applyBorder="1" applyAlignment="1">
      <alignment horizontal="center" vertical="center" readingOrder="2"/>
    </xf>
    <xf numFmtId="0" fontId="18" fillId="0" borderId="0" xfId="0" applyFont="1"/>
    <xf numFmtId="0" fontId="19" fillId="0" borderId="0" xfId="0" applyFont="1"/>
    <xf numFmtId="0" fontId="20" fillId="0" borderId="0" xfId="3" applyFont="1" applyBorder="1" applyAlignment="1">
      <alignment horizontal="center" vertical="center" readingOrder="1"/>
    </xf>
    <xf numFmtId="0" fontId="21" fillId="0" borderId="30" xfId="0" applyFont="1" applyBorder="1" applyAlignment="1">
      <alignment vertical="center" wrapText="1"/>
    </xf>
    <xf numFmtId="0" fontId="21" fillId="0" borderId="31" xfId="0" applyFont="1" applyBorder="1" applyAlignment="1">
      <alignment horizontal="center" vertical="center" wrapText="1"/>
    </xf>
    <xf numFmtId="0" fontId="21" fillId="0" borderId="32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/>
    </xf>
    <xf numFmtId="0" fontId="9" fillId="0" borderId="33" xfId="0" applyFont="1" applyBorder="1" applyAlignment="1">
      <alignment horizontal="center" vertical="center"/>
    </xf>
    <xf numFmtId="164" fontId="9" fillId="0" borderId="33" xfId="0" applyNumberFormat="1" applyFont="1" applyBorder="1" applyAlignment="1">
      <alignment horizontal="center" vertical="center"/>
    </xf>
    <xf numFmtId="1" fontId="9" fillId="0" borderId="33" xfId="0" applyNumberFormat="1" applyFont="1" applyBorder="1" applyAlignment="1">
      <alignment horizontal="center" vertical="center"/>
    </xf>
    <xf numFmtId="164" fontId="9" fillId="0" borderId="33" xfId="0" applyNumberFormat="1" applyFont="1" applyBorder="1" applyAlignment="1">
      <alignment horizontal="center" vertical="center" wrapText="1"/>
    </xf>
    <xf numFmtId="164" fontId="9" fillId="0" borderId="17" xfId="0" applyNumberFormat="1" applyFont="1" applyBorder="1" applyAlignment="1">
      <alignment horizontal="center" vertical="center"/>
    </xf>
    <xf numFmtId="0" fontId="22" fillId="0" borderId="0" xfId="0" applyFont="1"/>
    <xf numFmtId="0" fontId="21" fillId="0" borderId="18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1" fontId="9" fillId="0" borderId="34" xfId="0" applyNumberFormat="1" applyFont="1" applyBorder="1" applyAlignment="1">
      <alignment horizontal="center" vertical="center"/>
    </xf>
    <xf numFmtId="0" fontId="16" fillId="0" borderId="0" xfId="0" applyFont="1"/>
    <xf numFmtId="1" fontId="18" fillId="0" borderId="0" xfId="0" applyNumberFormat="1" applyFont="1"/>
    <xf numFmtId="0" fontId="21" fillId="0" borderId="38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1" fontId="9" fillId="0" borderId="12" xfId="0" applyNumberFormat="1" applyFont="1" applyBorder="1" applyAlignment="1">
      <alignment horizontal="center" vertical="center"/>
    </xf>
    <xf numFmtId="164" fontId="0" fillId="0" borderId="0" xfId="0" applyNumberFormat="1" applyBorder="1"/>
    <xf numFmtId="1" fontId="0" fillId="0" borderId="0" xfId="0" applyNumberFormat="1" applyBorder="1"/>
    <xf numFmtId="0" fontId="14" fillId="0" borderId="0" xfId="0" applyFont="1" applyBorder="1"/>
    <xf numFmtId="0" fontId="16" fillId="0" borderId="0" xfId="0" applyFont="1" applyBorder="1"/>
    <xf numFmtId="0" fontId="13" fillId="0" borderId="0" xfId="0" applyFont="1"/>
    <xf numFmtId="0" fontId="9" fillId="0" borderId="0" xfId="0" applyFont="1" applyFill="1" applyBorder="1" applyAlignment="1">
      <alignment horizontal="center" vertical="center"/>
    </xf>
    <xf numFmtId="0" fontId="9" fillId="5" borderId="23" xfId="0" applyFont="1" applyFill="1" applyBorder="1" applyAlignment="1">
      <alignment horizontal="center" vertical="center" wrapText="1" readingOrder="2"/>
    </xf>
    <xf numFmtId="0" fontId="9" fillId="0" borderId="40" xfId="0" applyFont="1" applyBorder="1" applyAlignment="1">
      <alignment horizontal="center" vertical="center" readingOrder="2"/>
    </xf>
    <xf numFmtId="0" fontId="9" fillId="0" borderId="23" xfId="0" applyFont="1" applyBorder="1" applyAlignment="1">
      <alignment horizontal="center" vertical="center" wrapText="1" readingOrder="2"/>
    </xf>
    <xf numFmtId="0" fontId="9" fillId="0" borderId="36" xfId="0" applyFont="1" applyBorder="1" applyAlignment="1">
      <alignment horizontal="center" vertical="center" wrapText="1" readingOrder="2"/>
    </xf>
    <xf numFmtId="0" fontId="9" fillId="0" borderId="14" xfId="0" applyFont="1" applyBorder="1" applyAlignment="1">
      <alignment horizontal="center" vertical="center" wrapText="1" readingOrder="2"/>
    </xf>
    <xf numFmtId="0" fontId="9" fillId="5" borderId="11" xfId="0" applyFont="1" applyFill="1" applyBorder="1" applyAlignment="1">
      <alignment horizontal="center" vertical="center" wrapText="1" readingOrder="2"/>
    </xf>
    <xf numFmtId="0" fontId="9" fillId="0" borderId="11" xfId="0" applyFont="1" applyBorder="1" applyAlignment="1">
      <alignment horizontal="center" vertical="center" wrapText="1" readingOrder="2"/>
    </xf>
    <xf numFmtId="0" fontId="6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43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44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5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9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9" fillId="6" borderId="24" xfId="0" applyFont="1" applyFill="1" applyBorder="1" applyAlignment="1">
      <alignment horizontal="center" vertical="center" wrapText="1"/>
    </xf>
    <xf numFmtId="0" fontId="9" fillId="6" borderId="25" xfId="0" applyFont="1" applyFill="1" applyBorder="1" applyAlignment="1">
      <alignment horizontal="center" vertical="center" wrapText="1"/>
    </xf>
    <xf numFmtId="0" fontId="9" fillId="6" borderId="23" xfId="0" applyFont="1" applyFill="1" applyBorder="1" applyAlignment="1">
      <alignment horizontal="center" vertical="center" wrapText="1" readingOrder="2"/>
    </xf>
    <xf numFmtId="0" fontId="9" fillId="6" borderId="21" xfId="0" applyFont="1" applyFill="1" applyBorder="1" applyAlignment="1">
      <alignment horizontal="center" vertical="center" wrapText="1"/>
    </xf>
    <xf numFmtId="0" fontId="9" fillId="6" borderId="41" xfId="0" applyFont="1" applyFill="1" applyBorder="1" applyAlignment="1">
      <alignment horizontal="center" vertical="center" wrapText="1"/>
    </xf>
    <xf numFmtId="0" fontId="9" fillId="6" borderId="14" xfId="0" applyFont="1" applyFill="1" applyBorder="1" applyAlignment="1">
      <alignment horizontal="center" vertical="center" wrapText="1" readingOrder="2"/>
    </xf>
    <xf numFmtId="0" fontId="9" fillId="6" borderId="13" xfId="0" applyFont="1" applyFill="1" applyBorder="1" applyAlignment="1">
      <alignment horizontal="center" vertical="center" wrapText="1"/>
    </xf>
    <xf numFmtId="0" fontId="9" fillId="6" borderId="42" xfId="0" applyFont="1" applyFill="1" applyBorder="1" applyAlignment="1">
      <alignment horizontal="center" vertical="center" wrapText="1"/>
    </xf>
    <xf numFmtId="0" fontId="9" fillId="6" borderId="11" xfId="0" applyFont="1" applyFill="1" applyBorder="1" applyAlignment="1">
      <alignment horizontal="center" vertical="center" wrapText="1" readingOrder="2"/>
    </xf>
    <xf numFmtId="0" fontId="3" fillId="6" borderId="21" xfId="0" applyFont="1" applyFill="1" applyBorder="1" applyAlignment="1">
      <alignment horizontal="center" vertical="center" wrapText="1"/>
    </xf>
    <xf numFmtId="0" fontId="3" fillId="6" borderId="15" xfId="0" applyFont="1" applyFill="1" applyBorder="1" applyAlignment="1">
      <alignment horizontal="center" vertical="center" wrapText="1"/>
    </xf>
    <xf numFmtId="0" fontId="6" fillId="6" borderId="35" xfId="0" applyFont="1" applyFill="1" applyBorder="1" applyAlignment="1">
      <alignment horizontal="center" vertical="center" wrapText="1"/>
    </xf>
    <xf numFmtId="0" fontId="6" fillId="6" borderId="21" xfId="0" applyFont="1" applyFill="1" applyBorder="1" applyAlignment="1">
      <alignment horizontal="center" vertical="center" wrapText="1"/>
    </xf>
    <xf numFmtId="0" fontId="6" fillId="6" borderId="15" xfId="0" applyFont="1" applyFill="1" applyBorder="1" applyAlignment="1">
      <alignment horizontal="center" vertical="center" wrapText="1"/>
    </xf>
    <xf numFmtId="0" fontId="6" fillId="6" borderId="13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4" borderId="26" xfId="0" applyFont="1" applyFill="1" applyBorder="1" applyAlignment="1">
      <alignment horizontal="center" vertical="center" wrapText="1"/>
    </xf>
    <xf numFmtId="0" fontId="9" fillId="4" borderId="40" xfId="0" applyFont="1" applyFill="1" applyBorder="1" applyAlignment="1">
      <alignment horizontal="center" vertical="center" wrapText="1"/>
    </xf>
    <xf numFmtId="0" fontId="9" fillId="4" borderId="38" xfId="0" applyFont="1" applyFill="1" applyBorder="1" applyAlignment="1">
      <alignment horizontal="center" vertical="center" wrapText="1"/>
    </xf>
    <xf numFmtId="0" fontId="9" fillId="4" borderId="12" xfId="0" applyFont="1" applyFill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36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45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35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6" fillId="0" borderId="46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14" fillId="0" borderId="0" xfId="0" applyFont="1" applyAlignment="1">
      <alignment wrapText="1"/>
    </xf>
    <xf numFmtId="1" fontId="14" fillId="0" borderId="0" xfId="0" applyNumberFormat="1" applyFont="1" applyBorder="1"/>
    <xf numFmtId="0" fontId="9" fillId="0" borderId="0" xfId="0" applyFont="1" applyBorder="1" applyAlignment="1">
      <alignment horizontal="center" vertical="center"/>
    </xf>
    <xf numFmtId="0" fontId="14" fillId="0" borderId="0" xfId="0" applyFont="1" applyAlignment="1">
      <alignment vertical="center" wrapText="1"/>
    </xf>
    <xf numFmtId="164" fontId="14" fillId="0" borderId="0" xfId="0" applyNumberFormat="1" applyFont="1"/>
    <xf numFmtId="164" fontId="14" fillId="0" borderId="0" xfId="0" applyNumberFormat="1" applyFont="1" applyAlignment="1">
      <alignment vertical="center" wrapText="1"/>
    </xf>
    <xf numFmtId="9" fontId="14" fillId="0" borderId="0" xfId="0" applyNumberFormat="1" applyFont="1"/>
    <xf numFmtId="0" fontId="4" fillId="0" borderId="0" xfId="0" applyFont="1" applyAlignment="1">
      <alignment vertical="center" textRotation="150"/>
    </xf>
    <xf numFmtId="0" fontId="11" fillId="0" borderId="0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49" fontId="9" fillId="0" borderId="24" xfId="0" applyNumberFormat="1" applyFont="1" applyFill="1" applyBorder="1" applyAlignment="1">
      <alignment horizontal="center" vertical="center" wrapText="1"/>
    </xf>
    <xf numFmtId="0" fontId="9" fillId="0" borderId="23" xfId="0" applyFont="1" applyFill="1" applyBorder="1" applyAlignment="1">
      <alignment horizontal="center" vertical="center" wrapText="1"/>
    </xf>
    <xf numFmtId="49" fontId="9" fillId="0" borderId="23" xfId="0" applyNumberFormat="1" applyFont="1" applyFill="1" applyBorder="1" applyAlignment="1">
      <alignment horizontal="center" vertical="center" wrapText="1"/>
    </xf>
    <xf numFmtId="0" fontId="9" fillId="0" borderId="40" xfId="0" applyFont="1" applyFill="1" applyBorder="1" applyAlignment="1">
      <alignment horizontal="center" vertical="center" wrapText="1"/>
    </xf>
    <xf numFmtId="0" fontId="9" fillId="0" borderId="28" xfId="0" applyFont="1" applyFill="1" applyBorder="1" applyAlignment="1">
      <alignment horizontal="center" vertical="center" wrapText="1"/>
    </xf>
    <xf numFmtId="0" fontId="9" fillId="0" borderId="27" xfId="0" applyFont="1" applyFill="1" applyBorder="1" applyAlignment="1">
      <alignment horizontal="center" vertical="center" wrapText="1"/>
    </xf>
    <xf numFmtId="0" fontId="9" fillId="0" borderId="26" xfId="0" applyFont="1" applyFill="1" applyBorder="1" applyAlignment="1">
      <alignment horizontal="center" vertical="center" wrapText="1"/>
    </xf>
    <xf numFmtId="0" fontId="9" fillId="0" borderId="25" xfId="0" applyFont="1" applyFill="1" applyBorder="1" applyAlignment="1">
      <alignment horizontal="center" vertical="center" wrapText="1"/>
    </xf>
    <xf numFmtId="0" fontId="9" fillId="0" borderId="22" xfId="0" applyFont="1" applyFill="1" applyBorder="1" applyAlignment="1">
      <alignment horizontal="center" vertical="center" wrapText="1"/>
    </xf>
    <xf numFmtId="0" fontId="9" fillId="0" borderId="24" xfId="0" applyFont="1" applyFill="1" applyBorder="1" applyAlignment="1">
      <alignment horizontal="center" vertical="center" wrapText="1"/>
    </xf>
    <xf numFmtId="49" fontId="9" fillId="0" borderId="21" xfId="0" applyNumberFormat="1" applyFont="1" applyFill="1" applyBorder="1" applyAlignment="1">
      <alignment horizontal="center" vertical="center" wrapText="1"/>
    </xf>
    <xf numFmtId="0" fontId="9" fillId="0" borderId="14" xfId="0" applyFont="1" applyFill="1" applyBorder="1" applyAlignment="1">
      <alignment horizontal="center" vertical="center" wrapText="1"/>
    </xf>
    <xf numFmtId="49" fontId="9" fillId="0" borderId="14" xfId="0" applyNumberFormat="1" applyFont="1" applyFill="1" applyBorder="1" applyAlignment="1">
      <alignment horizontal="center" vertical="center" wrapText="1"/>
    </xf>
    <xf numFmtId="0" fontId="9" fillId="0" borderId="34" xfId="0" applyFont="1" applyFill="1" applyBorder="1" applyAlignment="1">
      <alignment horizontal="center" vertical="center" wrapText="1"/>
    </xf>
    <xf numFmtId="0" fontId="9" fillId="0" borderId="20" xfId="0" applyFont="1" applyFill="1" applyBorder="1" applyAlignment="1">
      <alignment horizontal="center" vertical="center" wrapText="1"/>
    </xf>
    <xf numFmtId="0" fontId="9" fillId="0" borderId="19" xfId="0" applyFont="1" applyFill="1" applyBorder="1" applyAlignment="1">
      <alignment horizontal="center" vertical="center" wrapText="1"/>
    </xf>
    <xf numFmtId="0" fontId="9" fillId="0" borderId="18" xfId="0" applyFont="1" applyFill="1" applyBorder="1" applyAlignment="1">
      <alignment horizontal="center" vertical="center" wrapText="1"/>
    </xf>
    <xf numFmtId="0" fontId="9" fillId="0" borderId="17" xfId="0" applyFont="1" applyFill="1" applyBorder="1" applyAlignment="1">
      <alignment horizontal="center" vertical="center" wrapText="1"/>
    </xf>
    <xf numFmtId="0" fontId="9" fillId="0" borderId="16" xfId="0" applyFont="1" applyFill="1" applyBorder="1" applyAlignment="1">
      <alignment horizontal="center" vertical="center" wrapText="1"/>
    </xf>
    <xf numFmtId="0" fontId="9" fillId="0" borderId="15" xfId="0" applyFont="1" applyFill="1" applyBorder="1" applyAlignment="1">
      <alignment horizontal="center" vertical="center" wrapText="1"/>
    </xf>
    <xf numFmtId="49" fontId="9" fillId="0" borderId="13" xfId="0" applyNumberFormat="1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49" fontId="9" fillId="0" borderId="11" xfId="0" applyNumberFormat="1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0" fontId="14" fillId="0" borderId="0" xfId="0" applyFont="1" applyAlignment="1">
      <alignment vertical="center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3" xfId="0" applyFont="1" applyBorder="1" applyAlignment="1">
      <alignment horizontal="center" vertical="center" wrapText="1"/>
    </xf>
    <xf numFmtId="0" fontId="6" fillId="0" borderId="4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4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46" xfId="0" applyFont="1" applyBorder="1" applyAlignment="1">
      <alignment horizontal="center" vertical="center" wrapText="1"/>
    </xf>
    <xf numFmtId="0" fontId="6" fillId="0" borderId="48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1" fontId="6" fillId="0" borderId="3" xfId="0" applyNumberFormat="1" applyFont="1" applyBorder="1" applyAlignment="1">
      <alignment horizontal="center" vertical="center" wrapText="1"/>
    </xf>
    <xf numFmtId="1" fontId="6" fillId="0" borderId="45" xfId="0" applyNumberFormat="1" applyFont="1" applyBorder="1" applyAlignment="1">
      <alignment horizontal="center" vertical="center" wrapText="1"/>
    </xf>
    <xf numFmtId="1" fontId="6" fillId="0" borderId="7" xfId="0" applyNumberFormat="1" applyFont="1" applyBorder="1" applyAlignment="1">
      <alignment horizontal="center" vertical="center" wrapText="1"/>
    </xf>
    <xf numFmtId="1" fontId="6" fillId="0" borderId="47" xfId="0" applyNumberFormat="1" applyFont="1" applyBorder="1" applyAlignment="1">
      <alignment horizontal="center" vertical="center" wrapText="1"/>
    </xf>
    <xf numFmtId="0" fontId="6" fillId="0" borderId="4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1" fontId="6" fillId="0" borderId="0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/>
    </xf>
    <xf numFmtId="1" fontId="9" fillId="0" borderId="1" xfId="0" applyNumberFormat="1" applyFont="1" applyBorder="1" applyAlignment="1">
      <alignment horizontal="center" vertical="center" wrapText="1"/>
    </xf>
    <xf numFmtId="1" fontId="14" fillId="0" borderId="0" xfId="0" applyNumberFormat="1" applyFont="1" applyAlignment="1">
      <alignment vertical="center"/>
    </xf>
    <xf numFmtId="0" fontId="18" fillId="0" borderId="0" xfId="0" applyFont="1" applyAlignment="1">
      <alignment vertical="center"/>
    </xf>
    <xf numFmtId="1" fontId="0" fillId="0" borderId="0" xfId="0" applyNumberFormat="1" applyAlignment="1">
      <alignment vertical="center"/>
    </xf>
    <xf numFmtId="1" fontId="13" fillId="0" borderId="0" xfId="0" applyNumberFormat="1" applyFont="1" applyAlignment="1">
      <alignment vertical="center"/>
    </xf>
    <xf numFmtId="0" fontId="16" fillId="0" borderId="0" xfId="0" applyFont="1" applyAlignment="1">
      <alignment vertical="center"/>
    </xf>
    <xf numFmtId="0" fontId="11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9" fillId="0" borderId="10" xfId="0" applyFont="1" applyBorder="1" applyAlignment="1">
      <alignment horizontal="right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9" fillId="0" borderId="21" xfId="0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5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47" xfId="0" applyFont="1" applyFill="1" applyBorder="1" applyAlignment="1">
      <alignment horizontal="center" vertical="center" wrapText="1"/>
    </xf>
    <xf numFmtId="0" fontId="6" fillId="0" borderId="49" xfId="0" applyFont="1" applyBorder="1" applyAlignment="1">
      <alignment horizontal="center" vertical="center" wrapText="1"/>
    </xf>
    <xf numFmtId="1" fontId="16" fillId="0" borderId="0" xfId="0" applyNumberFormat="1" applyFont="1" applyBorder="1"/>
    <xf numFmtId="1" fontId="11" fillId="0" borderId="0" xfId="0" applyNumberFormat="1" applyFont="1" applyBorder="1" applyAlignment="1">
      <alignment horizontal="center" vertical="center" wrapText="1"/>
    </xf>
    <xf numFmtId="1" fontId="25" fillId="0" borderId="0" xfId="0" applyNumberFormat="1" applyFont="1" applyBorder="1"/>
    <xf numFmtId="0" fontId="18" fillId="0" borderId="0" xfId="0" applyFont="1" applyBorder="1"/>
    <xf numFmtId="0" fontId="0" fillId="0" borderId="0" xfId="0" applyFont="1" applyBorder="1"/>
    <xf numFmtId="0" fontId="26" fillId="7" borderId="0" xfId="4" applyFont="1" applyFill="1" applyBorder="1" applyAlignment="1">
      <alignment horizontal="center"/>
    </xf>
    <xf numFmtId="0" fontId="23" fillId="7" borderId="0" xfId="4" applyFont="1" applyFill="1" applyBorder="1" applyAlignment="1">
      <alignment horizontal="center" wrapText="1"/>
    </xf>
    <xf numFmtId="0" fontId="24" fillId="7" borderId="0" xfId="4" applyFont="1" applyFill="1" applyBorder="1" applyAlignment="1">
      <alignment horizontal="center" wrapText="1"/>
    </xf>
    <xf numFmtId="1" fontId="0" fillId="0" borderId="0" xfId="0" applyNumberFormat="1" applyFont="1" applyBorder="1"/>
  </cellXfs>
  <cellStyles count="5">
    <cellStyle name="Normal" xfId="0" builtinId="0"/>
    <cellStyle name="Normal 2" xfId="1"/>
    <cellStyle name="Normal_15" xfId="2"/>
    <cellStyle name="Normal_17" xfId="4"/>
    <cellStyle name="عادي_ورقة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ar-SA"/>
  <c:chart>
    <c:plotArea>
      <c:layout/>
      <c:pieChart>
        <c:varyColors val="1"/>
        <c:ser>
          <c:idx val="0"/>
          <c:order val="0"/>
          <c:explosion val="25"/>
          <c:dLbls>
            <c:dLbl>
              <c:idx val="0"/>
              <c:layout/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ar-SA"/>
                </a:p>
              </c:txPr>
              <c:dLblPos val="bestFit"/>
              <c:showVal val="1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/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ar-SA"/>
                </a:p>
              </c:txPr>
              <c:dLblPos val="bestFit"/>
              <c:showVal val="1"/>
              <c:extLst>
                <c:ext xmlns:c15="http://schemas.microsoft.com/office/drawing/2012/chart" uri="{CE6537A1-D6FC-4f65-9D91-7224C49458BB}"/>
              </c:extLst>
            </c:dLbl>
            <c:delete val="1"/>
            <c:spPr>
              <a:noFill/>
              <a:ln>
                <a:noFill/>
              </a:ln>
              <a:effectLst/>
            </c:spPr>
            <c:extLst>
              <c:ext xmlns:c15="http://schemas.microsoft.com/office/drawing/2012/chart" uri="{CE6537A1-D6FC-4f65-9D91-7224C49458BB}"/>
            </c:extLst>
          </c:dLbls>
          <c:val>
            <c:numRef>
              <c:f>('[1]المؤشرات الاجمالية للفنادق'!$L$9,'[1]المؤشرات الاجمالية للفنادق'!$N$9)</c:f>
              <c:numCache>
                <c:formatCode>General</c:formatCode>
                <c:ptCount val="2"/>
                <c:pt idx="0">
                  <c:v>144854</c:v>
                </c:pt>
                <c:pt idx="1">
                  <c:v>30172</c:v>
                </c:pt>
              </c:numCache>
            </c:numRef>
          </c:val>
        </c:ser>
        <c:firstSliceAng val="36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1.8749999999999999E-2"/>
          <c:y val="0.44940604646641374"/>
          <c:w val="3.9583333333333387E-2"/>
          <c:h val="9.5238372981155617E-2"/>
        </c:manualLayout>
      </c:layout>
      <c:txPr>
        <a:bodyPr/>
        <a:lstStyle/>
        <a:p>
          <a:pPr rtl="0">
            <a:defRPr sz="5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ar-SA"/>
        </a:p>
      </c:txPr>
    </c:legend>
    <c:plotVisOnly val="1"/>
    <c:dispBlanksAs val="zero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ar-SA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227</xdr:col>
      <xdr:colOff>428625</xdr:colOff>
      <xdr:row>7</xdr:row>
      <xdr:rowOff>190500</xdr:rowOff>
    </xdr:from>
    <xdr:to>
      <xdr:col>235</xdr:col>
      <xdr:colOff>123825</xdr:colOff>
      <xdr:row>15</xdr:row>
      <xdr:rowOff>0</xdr:rowOff>
    </xdr:to>
    <xdr:graphicFrame macro="">
      <xdr:nvGraphicFramePr>
        <xdr:cNvPr id="2" name="مخطط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575;&#1604;&#1605;&#1572;&#1588;&#1585;&#1575;&#1578;%20&#1575;&#1604;&#1575;&#1580;&#1605;&#1575;&#1604;&#1610;&#1577;%20&#1604;&#1606;&#1588;&#1575;&#1591;%20&#1575;&#1604;&#1601;&#1606;&#1575;&#1583;&#1602;%20&#1608;&#1605;&#1580;&#1605;&#1593;&#1575;&#1578;%20&#1575;&#1604;&#1575;&#1610;&#1608;&#1575;&#1569;%20&#1575;&#1604;&#1587;&#1610;&#1575;&#1581;&#1610;%20&#1608;&#1606;&#1587;&#1576;%20&#1575;&#1604;&#1578;&#1594;&#1610;&#1610;&#1585;%20&#1604;&#1604;&#1605;&#1583;&#1577;%202004-201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المؤشرات الاجمالية للفنادق"/>
    </sheetNames>
    <sheetDataSet>
      <sheetData sheetId="0">
        <row r="9">
          <cell r="L9">
            <v>144854</v>
          </cell>
          <cell r="N9">
            <v>30172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Grayscale">
      <a:dk1>
        <a:sysClr val="windowText" lastClr="000000"/>
      </a:dk1>
      <a:lt1>
        <a:sysClr val="window" lastClr="FFFFFF"/>
      </a:lt1>
      <a:dk2>
        <a:srgbClr val="000000"/>
      </a:dk2>
      <a:lt2>
        <a:srgbClr val="F8F8F8"/>
      </a:lt2>
      <a:accent1>
        <a:srgbClr val="DDDDDD"/>
      </a:accent1>
      <a:accent2>
        <a:srgbClr val="B2B2B2"/>
      </a:accent2>
      <a:accent3>
        <a:srgbClr val="969696"/>
      </a:accent3>
      <a:accent4>
        <a:srgbClr val="808080"/>
      </a:accent4>
      <a:accent5>
        <a:srgbClr val="5F5F5F"/>
      </a:accent5>
      <a:accent6>
        <a:srgbClr val="4D4D4D"/>
      </a:accent6>
      <a:hlink>
        <a:srgbClr val="5F5F5F"/>
      </a:hlink>
      <a:folHlink>
        <a:srgbClr val="919191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G201"/>
  <sheetViews>
    <sheetView rightToLeft="1" view="pageBreakPreview" topLeftCell="A145" zoomScaleNormal="100" zoomScaleSheetLayoutView="100" workbookViewId="0">
      <selection sqref="A1:P1"/>
    </sheetView>
  </sheetViews>
  <sheetFormatPr defaultRowHeight="17.100000000000001" customHeight="1"/>
  <cols>
    <col min="1" max="1" width="9.140625" style="6"/>
    <col min="2" max="2" width="7.5703125" style="3" customWidth="1"/>
    <col min="3" max="3" width="9.140625" style="1"/>
    <col min="4" max="4" width="9.85546875" style="5" customWidth="1"/>
    <col min="5" max="5" width="9.140625" style="5"/>
    <col min="6" max="6" width="10.7109375" style="5" customWidth="1"/>
    <col min="7" max="7" width="10" style="4" customWidth="1"/>
    <col min="8" max="8" width="9.140625" style="4"/>
    <col min="9" max="9" width="11.140625" style="4" customWidth="1"/>
    <col min="10" max="10" width="10.28515625" style="4" customWidth="1"/>
    <col min="11" max="11" width="9.140625" style="4"/>
    <col min="12" max="12" width="10.5703125" style="4" customWidth="1"/>
    <col min="13" max="13" width="10" style="4" customWidth="1"/>
    <col min="14" max="14" width="9.140625" style="4"/>
    <col min="15" max="15" width="10.42578125" style="4" customWidth="1"/>
    <col min="16" max="16" width="10.140625" style="4" customWidth="1"/>
    <col min="17" max="31" width="9.140625" style="2"/>
    <col min="32" max="32" width="13.7109375" style="2" customWidth="1"/>
    <col min="33" max="33" width="9.140625" style="2"/>
    <col min="34" max="16384" width="9.140625" style="1"/>
  </cols>
  <sheetData>
    <row r="1" spans="1:33" ht="21" customHeight="1">
      <c r="A1" s="34" t="s">
        <v>34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29"/>
      <c r="R1" s="29"/>
    </row>
    <row r="2" spans="1:33" ht="17.100000000000001" customHeight="1">
      <c r="A2" s="35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29"/>
      <c r="R2" s="29"/>
      <c r="T2" s="36"/>
      <c r="U2" s="36"/>
      <c r="V2" s="36"/>
      <c r="W2" s="36"/>
      <c r="X2" s="36"/>
      <c r="Y2" s="36"/>
      <c r="AC2" s="36"/>
      <c r="AD2" s="36"/>
      <c r="AE2" s="36"/>
    </row>
    <row r="3" spans="1:33" ht="17.100000000000001" customHeight="1" thickBot="1">
      <c r="A3" s="37"/>
      <c r="B3" s="37"/>
      <c r="C3" s="37"/>
      <c r="D3" s="1"/>
      <c r="E3" s="1"/>
      <c r="F3" s="1"/>
      <c r="G3" s="28"/>
      <c r="H3" s="28"/>
      <c r="I3" s="28"/>
      <c r="J3" s="28"/>
      <c r="K3" s="28"/>
      <c r="L3" s="28"/>
      <c r="M3" s="28"/>
      <c r="N3" s="38" t="s">
        <v>33</v>
      </c>
      <c r="O3" s="38"/>
      <c r="P3" s="38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</row>
    <row r="4" spans="1:33" ht="17.100000000000001" customHeight="1" thickTop="1">
      <c r="A4" s="48" t="s">
        <v>32</v>
      </c>
      <c r="B4" s="51" t="s">
        <v>31</v>
      </c>
      <c r="C4" s="31" t="s">
        <v>30</v>
      </c>
      <c r="D4" s="39" t="s">
        <v>29</v>
      </c>
      <c r="E4" s="40"/>
      <c r="F4" s="40"/>
      <c r="G4" s="40"/>
      <c r="H4" s="40"/>
      <c r="I4" s="41"/>
      <c r="J4" s="42" t="s">
        <v>28</v>
      </c>
      <c r="K4" s="43"/>
      <c r="L4" s="44"/>
      <c r="M4" s="42" t="s">
        <v>27</v>
      </c>
      <c r="N4" s="43"/>
      <c r="O4" s="44"/>
      <c r="P4" s="54" t="s">
        <v>26</v>
      </c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</row>
    <row r="5" spans="1:33" s="25" customFormat="1" ht="17.100000000000001" customHeight="1">
      <c r="A5" s="49"/>
      <c r="B5" s="52"/>
      <c r="C5" s="32"/>
      <c r="D5" s="57" t="s">
        <v>25</v>
      </c>
      <c r="E5" s="58"/>
      <c r="F5" s="59"/>
      <c r="G5" s="57" t="s">
        <v>24</v>
      </c>
      <c r="H5" s="58"/>
      <c r="I5" s="59"/>
      <c r="J5" s="45"/>
      <c r="K5" s="46"/>
      <c r="L5" s="47"/>
      <c r="M5" s="45"/>
      <c r="N5" s="46"/>
      <c r="O5" s="47"/>
      <c r="P5" s="55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6"/>
    </row>
    <row r="6" spans="1:33" ht="17.25" customHeight="1" thickBot="1">
      <c r="A6" s="50"/>
      <c r="B6" s="53"/>
      <c r="C6" s="33"/>
      <c r="D6" s="24" t="s">
        <v>20</v>
      </c>
      <c r="E6" s="24" t="s">
        <v>21</v>
      </c>
      <c r="F6" s="24" t="s">
        <v>23</v>
      </c>
      <c r="G6" s="24" t="s">
        <v>20</v>
      </c>
      <c r="H6" s="24" t="s">
        <v>21</v>
      </c>
      <c r="I6" s="24" t="s">
        <v>0</v>
      </c>
      <c r="J6" s="24" t="s">
        <v>22</v>
      </c>
      <c r="K6" s="24" t="s">
        <v>21</v>
      </c>
      <c r="L6" s="24" t="s">
        <v>0</v>
      </c>
      <c r="M6" s="24" t="s">
        <v>20</v>
      </c>
      <c r="N6" s="24" t="s">
        <v>19</v>
      </c>
      <c r="O6" s="24" t="s">
        <v>0</v>
      </c>
      <c r="P6" s="56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</row>
    <row r="7" spans="1:33" ht="17.100000000000001" customHeight="1" thickTop="1">
      <c r="A7" s="60" t="s">
        <v>18</v>
      </c>
      <c r="B7" s="63" t="s">
        <v>6</v>
      </c>
      <c r="C7" s="30" t="s">
        <v>3</v>
      </c>
      <c r="D7" s="23">
        <v>0</v>
      </c>
      <c r="E7" s="23">
        <v>0</v>
      </c>
      <c r="F7" s="23">
        <v>0</v>
      </c>
      <c r="G7" s="23">
        <v>0</v>
      </c>
      <c r="H7" s="23">
        <v>0</v>
      </c>
      <c r="I7" s="23">
        <v>0</v>
      </c>
      <c r="J7" s="23">
        <v>0</v>
      </c>
      <c r="K7" s="23">
        <v>0</v>
      </c>
      <c r="L7" s="23">
        <v>0</v>
      </c>
      <c r="M7" s="23">
        <v>0</v>
      </c>
      <c r="N7" s="23">
        <v>0</v>
      </c>
      <c r="O7" s="23">
        <v>0</v>
      </c>
      <c r="P7" s="23">
        <v>0</v>
      </c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</row>
    <row r="8" spans="1:33" ht="17.100000000000001" customHeight="1">
      <c r="A8" s="61"/>
      <c r="B8" s="64"/>
      <c r="C8" s="15" t="s">
        <v>2</v>
      </c>
      <c r="D8" s="16">
        <v>0</v>
      </c>
      <c r="E8" s="16">
        <v>0</v>
      </c>
      <c r="F8" s="16">
        <f t="shared" ref="F8:F22" si="0">SUM(D8:E8)</f>
        <v>0</v>
      </c>
      <c r="G8" s="16">
        <v>0</v>
      </c>
      <c r="H8" s="16">
        <v>0</v>
      </c>
      <c r="I8" s="16">
        <f t="shared" ref="I8:I22" si="1">SUM(G8:H8)</f>
        <v>0</v>
      </c>
      <c r="J8" s="16">
        <f t="shared" ref="J8:J22" si="2">D8+G8</f>
        <v>0</v>
      </c>
      <c r="K8" s="16">
        <f t="shared" ref="K8:K22" si="3">E8+H8</f>
        <v>0</v>
      </c>
      <c r="L8" s="16">
        <f t="shared" ref="L8:L22" si="4">F8+I8</f>
        <v>0</v>
      </c>
      <c r="M8" s="16">
        <v>0</v>
      </c>
      <c r="N8" s="16">
        <v>0</v>
      </c>
      <c r="O8" s="16">
        <v>0</v>
      </c>
      <c r="P8" s="16">
        <f t="shared" ref="P8:P27" si="5">L8+O8</f>
        <v>0</v>
      </c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</row>
    <row r="9" spans="1:33" ht="17.100000000000001" customHeight="1">
      <c r="A9" s="61"/>
      <c r="B9" s="64"/>
      <c r="C9" s="15" t="s">
        <v>1</v>
      </c>
      <c r="D9" s="16">
        <v>0</v>
      </c>
      <c r="E9" s="16">
        <v>0</v>
      </c>
      <c r="F9" s="16">
        <f t="shared" si="0"/>
        <v>0</v>
      </c>
      <c r="G9" s="16">
        <v>0</v>
      </c>
      <c r="H9" s="16">
        <v>0</v>
      </c>
      <c r="I9" s="16">
        <f t="shared" si="1"/>
        <v>0</v>
      </c>
      <c r="J9" s="16">
        <f t="shared" si="2"/>
        <v>0</v>
      </c>
      <c r="K9" s="16">
        <f t="shared" si="3"/>
        <v>0</v>
      </c>
      <c r="L9" s="16">
        <f t="shared" si="4"/>
        <v>0</v>
      </c>
      <c r="M9" s="16">
        <v>0</v>
      </c>
      <c r="N9" s="16">
        <v>0</v>
      </c>
      <c r="O9" s="16">
        <v>0</v>
      </c>
      <c r="P9" s="16">
        <f t="shared" si="5"/>
        <v>0</v>
      </c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</row>
    <row r="10" spans="1:33" ht="17.100000000000001" customHeight="1">
      <c r="A10" s="61"/>
      <c r="B10" s="64"/>
      <c r="C10" s="15" t="s">
        <v>0</v>
      </c>
      <c r="D10" s="16">
        <v>0</v>
      </c>
      <c r="E10" s="16">
        <v>0</v>
      </c>
      <c r="F10" s="16">
        <f t="shared" si="0"/>
        <v>0</v>
      </c>
      <c r="G10" s="16">
        <v>0</v>
      </c>
      <c r="H10" s="16">
        <v>0</v>
      </c>
      <c r="I10" s="16">
        <f t="shared" si="1"/>
        <v>0</v>
      </c>
      <c r="J10" s="16">
        <f t="shared" si="2"/>
        <v>0</v>
      </c>
      <c r="K10" s="16">
        <f t="shared" si="3"/>
        <v>0</v>
      </c>
      <c r="L10" s="16">
        <f t="shared" si="4"/>
        <v>0</v>
      </c>
      <c r="M10" s="16">
        <v>0</v>
      </c>
      <c r="N10" s="16">
        <v>0</v>
      </c>
      <c r="O10" s="16">
        <v>0</v>
      </c>
      <c r="P10" s="16">
        <f t="shared" si="5"/>
        <v>0</v>
      </c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</row>
    <row r="11" spans="1:33" ht="17.100000000000001" customHeight="1">
      <c r="A11" s="61"/>
      <c r="B11" s="64" t="s">
        <v>5</v>
      </c>
      <c r="C11" s="15" t="s">
        <v>3</v>
      </c>
      <c r="D11" s="17">
        <v>187500</v>
      </c>
      <c r="E11" s="17">
        <v>4800</v>
      </c>
      <c r="F11" s="17">
        <f t="shared" si="0"/>
        <v>192300</v>
      </c>
      <c r="G11" s="17">
        <v>127520</v>
      </c>
      <c r="H11" s="17">
        <v>0</v>
      </c>
      <c r="I11" s="17">
        <f t="shared" si="1"/>
        <v>127520</v>
      </c>
      <c r="J11" s="17">
        <f t="shared" si="2"/>
        <v>315020</v>
      </c>
      <c r="K11" s="17">
        <f t="shared" si="3"/>
        <v>4800</v>
      </c>
      <c r="L11" s="17">
        <f t="shared" si="4"/>
        <v>319820</v>
      </c>
      <c r="M11" s="17">
        <v>2745</v>
      </c>
      <c r="N11" s="17">
        <v>100</v>
      </c>
      <c r="O11" s="17">
        <f>SUM(M11:N11)</f>
        <v>2845</v>
      </c>
      <c r="P11" s="17">
        <f t="shared" si="5"/>
        <v>322665</v>
      </c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</row>
    <row r="12" spans="1:33" ht="17.100000000000001" customHeight="1">
      <c r="A12" s="61"/>
      <c r="B12" s="64"/>
      <c r="C12" s="15" t="s">
        <v>2</v>
      </c>
      <c r="D12" s="16">
        <v>0</v>
      </c>
      <c r="E12" s="16">
        <v>0</v>
      </c>
      <c r="F12" s="16">
        <f t="shared" si="0"/>
        <v>0</v>
      </c>
      <c r="G12" s="16">
        <v>0</v>
      </c>
      <c r="H12" s="16">
        <v>0</v>
      </c>
      <c r="I12" s="16">
        <f t="shared" si="1"/>
        <v>0</v>
      </c>
      <c r="J12" s="16">
        <f t="shared" si="2"/>
        <v>0</v>
      </c>
      <c r="K12" s="16">
        <f t="shared" si="3"/>
        <v>0</v>
      </c>
      <c r="L12" s="16">
        <f t="shared" si="4"/>
        <v>0</v>
      </c>
      <c r="M12" s="16">
        <v>0</v>
      </c>
      <c r="N12" s="16">
        <v>0</v>
      </c>
      <c r="O12" s="16">
        <v>0</v>
      </c>
      <c r="P12" s="16">
        <f t="shared" si="5"/>
        <v>0</v>
      </c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</row>
    <row r="13" spans="1:33" ht="17.100000000000001" customHeight="1">
      <c r="A13" s="61"/>
      <c r="B13" s="64"/>
      <c r="C13" s="15" t="s">
        <v>1</v>
      </c>
      <c r="D13" s="16">
        <v>0</v>
      </c>
      <c r="E13" s="16">
        <v>0</v>
      </c>
      <c r="F13" s="16">
        <f t="shared" si="0"/>
        <v>0</v>
      </c>
      <c r="G13" s="16">
        <v>0</v>
      </c>
      <c r="H13" s="16">
        <v>0</v>
      </c>
      <c r="I13" s="16">
        <f t="shared" si="1"/>
        <v>0</v>
      </c>
      <c r="J13" s="16">
        <f t="shared" si="2"/>
        <v>0</v>
      </c>
      <c r="K13" s="16">
        <f t="shared" si="3"/>
        <v>0</v>
      </c>
      <c r="L13" s="16">
        <f t="shared" si="4"/>
        <v>0</v>
      </c>
      <c r="M13" s="16">
        <v>0</v>
      </c>
      <c r="N13" s="16">
        <v>0</v>
      </c>
      <c r="O13" s="16">
        <v>0</v>
      </c>
      <c r="P13" s="16">
        <f t="shared" si="5"/>
        <v>0</v>
      </c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</row>
    <row r="14" spans="1:33" s="2" customFormat="1" ht="17.100000000000001" customHeight="1">
      <c r="A14" s="61"/>
      <c r="B14" s="64"/>
      <c r="C14" s="15" t="s">
        <v>0</v>
      </c>
      <c r="D14" s="16">
        <f>SUM(D11:D13)</f>
        <v>187500</v>
      </c>
      <c r="E14" s="16">
        <f>SUM(E11:E13)</f>
        <v>4800</v>
      </c>
      <c r="F14" s="16">
        <f t="shared" si="0"/>
        <v>192300</v>
      </c>
      <c r="G14" s="16">
        <f>SUM(G11:G13)</f>
        <v>127520</v>
      </c>
      <c r="H14" s="16">
        <f>SUM(H11:H13)</f>
        <v>0</v>
      </c>
      <c r="I14" s="16">
        <f t="shared" si="1"/>
        <v>127520</v>
      </c>
      <c r="J14" s="16">
        <f t="shared" si="2"/>
        <v>315020</v>
      </c>
      <c r="K14" s="16">
        <f t="shared" si="3"/>
        <v>4800</v>
      </c>
      <c r="L14" s="16">
        <f t="shared" si="4"/>
        <v>319820</v>
      </c>
      <c r="M14" s="16">
        <f>SUM(M11:M13)</f>
        <v>2745</v>
      </c>
      <c r="N14" s="16">
        <f>SUM(N11:N13)</f>
        <v>100</v>
      </c>
      <c r="O14" s="16">
        <f>SUM(O11:O13)</f>
        <v>2845</v>
      </c>
      <c r="P14" s="16">
        <f t="shared" si="5"/>
        <v>322665</v>
      </c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</row>
    <row r="15" spans="1:33" s="2" customFormat="1" ht="17.100000000000001" customHeight="1">
      <c r="A15" s="61"/>
      <c r="B15" s="64" t="s">
        <v>4</v>
      </c>
      <c r="C15" s="15" t="s">
        <v>3</v>
      </c>
      <c r="D15" s="17">
        <v>0</v>
      </c>
      <c r="E15" s="17">
        <v>0</v>
      </c>
      <c r="F15" s="17">
        <f t="shared" si="0"/>
        <v>0</v>
      </c>
      <c r="G15" s="17">
        <v>0</v>
      </c>
      <c r="H15" s="17">
        <v>0</v>
      </c>
      <c r="I15" s="17">
        <f t="shared" si="1"/>
        <v>0</v>
      </c>
      <c r="J15" s="17">
        <f t="shared" si="2"/>
        <v>0</v>
      </c>
      <c r="K15" s="17">
        <f t="shared" si="3"/>
        <v>0</v>
      </c>
      <c r="L15" s="17">
        <f t="shared" si="4"/>
        <v>0</v>
      </c>
      <c r="M15" s="17">
        <v>0</v>
      </c>
      <c r="N15" s="17">
        <v>0</v>
      </c>
      <c r="O15" s="17">
        <v>0</v>
      </c>
      <c r="P15" s="17">
        <f t="shared" si="5"/>
        <v>0</v>
      </c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</row>
    <row r="16" spans="1:33" s="2" customFormat="1" ht="17.100000000000001" customHeight="1">
      <c r="A16" s="61"/>
      <c r="B16" s="64"/>
      <c r="C16" s="15" t="s">
        <v>2</v>
      </c>
      <c r="D16" s="16">
        <v>0</v>
      </c>
      <c r="E16" s="16">
        <v>0</v>
      </c>
      <c r="F16" s="16">
        <f t="shared" si="0"/>
        <v>0</v>
      </c>
      <c r="G16" s="16">
        <v>0</v>
      </c>
      <c r="H16" s="16">
        <v>0</v>
      </c>
      <c r="I16" s="16">
        <f t="shared" si="1"/>
        <v>0</v>
      </c>
      <c r="J16" s="16">
        <f t="shared" si="2"/>
        <v>0</v>
      </c>
      <c r="K16" s="16">
        <f t="shared" si="3"/>
        <v>0</v>
      </c>
      <c r="L16" s="16">
        <f t="shared" si="4"/>
        <v>0</v>
      </c>
      <c r="M16" s="16">
        <v>0</v>
      </c>
      <c r="N16" s="16">
        <v>0</v>
      </c>
      <c r="O16" s="16">
        <v>0</v>
      </c>
      <c r="P16" s="16">
        <f t="shared" si="5"/>
        <v>0</v>
      </c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</row>
    <row r="17" spans="1:32" s="2" customFormat="1" ht="17.100000000000001" customHeight="1">
      <c r="A17" s="61"/>
      <c r="B17" s="64"/>
      <c r="C17" s="15" t="s">
        <v>1</v>
      </c>
      <c r="D17" s="16">
        <v>0</v>
      </c>
      <c r="E17" s="16">
        <v>0</v>
      </c>
      <c r="F17" s="16">
        <f t="shared" si="0"/>
        <v>0</v>
      </c>
      <c r="G17" s="16">
        <v>0</v>
      </c>
      <c r="H17" s="16">
        <v>0</v>
      </c>
      <c r="I17" s="16">
        <f t="shared" si="1"/>
        <v>0</v>
      </c>
      <c r="J17" s="16">
        <f t="shared" si="2"/>
        <v>0</v>
      </c>
      <c r="K17" s="16">
        <f t="shared" si="3"/>
        <v>0</v>
      </c>
      <c r="L17" s="16">
        <f t="shared" si="4"/>
        <v>0</v>
      </c>
      <c r="M17" s="16">
        <v>0</v>
      </c>
      <c r="N17" s="16">
        <v>0</v>
      </c>
      <c r="O17" s="16">
        <v>0</v>
      </c>
      <c r="P17" s="16">
        <f t="shared" si="5"/>
        <v>0</v>
      </c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</row>
    <row r="18" spans="1:32" s="2" customFormat="1" ht="17.100000000000001" customHeight="1">
      <c r="A18" s="61"/>
      <c r="B18" s="64"/>
      <c r="C18" s="15" t="s">
        <v>0</v>
      </c>
      <c r="D18" s="16">
        <v>0</v>
      </c>
      <c r="E18" s="16">
        <v>0</v>
      </c>
      <c r="F18" s="16">
        <f t="shared" si="0"/>
        <v>0</v>
      </c>
      <c r="G18" s="16">
        <v>0</v>
      </c>
      <c r="H18" s="16">
        <v>0</v>
      </c>
      <c r="I18" s="16">
        <f t="shared" si="1"/>
        <v>0</v>
      </c>
      <c r="J18" s="16">
        <f t="shared" si="2"/>
        <v>0</v>
      </c>
      <c r="K18" s="16">
        <f t="shared" si="3"/>
        <v>0</v>
      </c>
      <c r="L18" s="16">
        <f t="shared" si="4"/>
        <v>0</v>
      </c>
      <c r="M18" s="16">
        <v>0</v>
      </c>
      <c r="N18" s="16">
        <v>0</v>
      </c>
      <c r="O18" s="16">
        <v>0</v>
      </c>
      <c r="P18" s="16">
        <f t="shared" si="5"/>
        <v>0</v>
      </c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</row>
    <row r="19" spans="1:32" s="2" customFormat="1" ht="17.100000000000001" customHeight="1">
      <c r="A19" s="61"/>
      <c r="B19" s="64" t="s">
        <v>0</v>
      </c>
      <c r="C19" s="15" t="s">
        <v>3</v>
      </c>
      <c r="D19" s="16">
        <f t="shared" ref="D19:E22" si="6">SUM(D7+D11+D15)</f>
        <v>187500</v>
      </c>
      <c r="E19" s="16">
        <f t="shared" si="6"/>
        <v>4800</v>
      </c>
      <c r="F19" s="16">
        <f t="shared" si="0"/>
        <v>192300</v>
      </c>
      <c r="G19" s="16">
        <f t="shared" ref="G19:H22" si="7">SUM(G7+G11+G15)</f>
        <v>127520</v>
      </c>
      <c r="H19" s="16">
        <f t="shared" si="7"/>
        <v>0</v>
      </c>
      <c r="I19" s="16">
        <f t="shared" si="1"/>
        <v>127520</v>
      </c>
      <c r="J19" s="16">
        <f t="shared" si="2"/>
        <v>315020</v>
      </c>
      <c r="K19" s="16">
        <f t="shared" si="3"/>
        <v>4800</v>
      </c>
      <c r="L19" s="16">
        <f t="shared" si="4"/>
        <v>319820</v>
      </c>
      <c r="M19" s="16">
        <f t="shared" ref="M19:O22" si="8">SUM(M7+M11+M15)</f>
        <v>2745</v>
      </c>
      <c r="N19" s="16">
        <f t="shared" si="8"/>
        <v>100</v>
      </c>
      <c r="O19" s="16">
        <f t="shared" si="8"/>
        <v>2845</v>
      </c>
      <c r="P19" s="16">
        <f t="shared" si="5"/>
        <v>322665</v>
      </c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</row>
    <row r="20" spans="1:32" s="2" customFormat="1" ht="17.100000000000001" customHeight="1">
      <c r="A20" s="61"/>
      <c r="B20" s="64"/>
      <c r="C20" s="15" t="s">
        <v>2</v>
      </c>
      <c r="D20" s="16">
        <f t="shared" si="6"/>
        <v>0</v>
      </c>
      <c r="E20" s="16">
        <f t="shared" si="6"/>
        <v>0</v>
      </c>
      <c r="F20" s="16">
        <f t="shared" si="0"/>
        <v>0</v>
      </c>
      <c r="G20" s="16">
        <f t="shared" si="7"/>
        <v>0</v>
      </c>
      <c r="H20" s="16">
        <f t="shared" si="7"/>
        <v>0</v>
      </c>
      <c r="I20" s="16">
        <f t="shared" si="1"/>
        <v>0</v>
      </c>
      <c r="J20" s="16">
        <f t="shared" si="2"/>
        <v>0</v>
      </c>
      <c r="K20" s="16">
        <f t="shared" si="3"/>
        <v>0</v>
      </c>
      <c r="L20" s="16">
        <f t="shared" si="4"/>
        <v>0</v>
      </c>
      <c r="M20" s="16">
        <f t="shared" si="8"/>
        <v>0</v>
      </c>
      <c r="N20" s="16">
        <f t="shared" si="8"/>
        <v>0</v>
      </c>
      <c r="O20" s="16">
        <f t="shared" si="8"/>
        <v>0</v>
      </c>
      <c r="P20" s="16">
        <f t="shared" si="5"/>
        <v>0</v>
      </c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</row>
    <row r="21" spans="1:32" s="2" customFormat="1" ht="18.75" customHeight="1">
      <c r="A21" s="61"/>
      <c r="B21" s="64"/>
      <c r="C21" s="15" t="s">
        <v>1</v>
      </c>
      <c r="D21" s="16">
        <f t="shared" si="6"/>
        <v>0</v>
      </c>
      <c r="E21" s="16">
        <f t="shared" si="6"/>
        <v>0</v>
      </c>
      <c r="F21" s="16">
        <f t="shared" si="0"/>
        <v>0</v>
      </c>
      <c r="G21" s="16">
        <f t="shared" si="7"/>
        <v>0</v>
      </c>
      <c r="H21" s="16">
        <f t="shared" si="7"/>
        <v>0</v>
      </c>
      <c r="I21" s="16">
        <f t="shared" si="1"/>
        <v>0</v>
      </c>
      <c r="J21" s="16">
        <f t="shared" si="2"/>
        <v>0</v>
      </c>
      <c r="K21" s="16">
        <f t="shared" si="3"/>
        <v>0</v>
      </c>
      <c r="L21" s="16">
        <f t="shared" si="4"/>
        <v>0</v>
      </c>
      <c r="M21" s="16">
        <f t="shared" si="8"/>
        <v>0</v>
      </c>
      <c r="N21" s="16">
        <f t="shared" si="8"/>
        <v>0</v>
      </c>
      <c r="O21" s="16">
        <f t="shared" si="8"/>
        <v>0</v>
      </c>
      <c r="P21" s="16">
        <f t="shared" si="5"/>
        <v>0</v>
      </c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</row>
    <row r="22" spans="1:32" s="2" customFormat="1" ht="21" customHeight="1">
      <c r="A22" s="62"/>
      <c r="B22" s="65"/>
      <c r="C22" s="20" t="s">
        <v>0</v>
      </c>
      <c r="D22" s="21">
        <f t="shared" si="6"/>
        <v>187500</v>
      </c>
      <c r="E22" s="21">
        <f t="shared" si="6"/>
        <v>4800</v>
      </c>
      <c r="F22" s="21">
        <f t="shared" si="0"/>
        <v>192300</v>
      </c>
      <c r="G22" s="21">
        <f t="shared" si="7"/>
        <v>127520</v>
      </c>
      <c r="H22" s="21">
        <f t="shared" si="7"/>
        <v>0</v>
      </c>
      <c r="I22" s="21">
        <f t="shared" si="1"/>
        <v>127520</v>
      </c>
      <c r="J22" s="21">
        <f t="shared" si="2"/>
        <v>315020</v>
      </c>
      <c r="K22" s="21">
        <f t="shared" si="3"/>
        <v>4800</v>
      </c>
      <c r="L22" s="21">
        <f t="shared" si="4"/>
        <v>319820</v>
      </c>
      <c r="M22" s="21">
        <f t="shared" si="8"/>
        <v>2745</v>
      </c>
      <c r="N22" s="21">
        <f t="shared" si="8"/>
        <v>100</v>
      </c>
      <c r="O22" s="21">
        <f t="shared" si="8"/>
        <v>2845</v>
      </c>
      <c r="P22" s="21">
        <f t="shared" si="5"/>
        <v>322665</v>
      </c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</row>
    <row r="23" spans="1:32" s="2" customFormat="1" ht="17.100000000000001" customHeight="1">
      <c r="A23" s="66" t="s">
        <v>17</v>
      </c>
      <c r="B23" s="64" t="s">
        <v>6</v>
      </c>
      <c r="C23" s="15" t="s">
        <v>3</v>
      </c>
      <c r="D23" s="16">
        <v>38688</v>
      </c>
      <c r="E23" s="16">
        <v>15370</v>
      </c>
      <c r="F23" s="16">
        <v>54058</v>
      </c>
      <c r="G23" s="16">
        <v>1265484</v>
      </c>
      <c r="H23" s="16">
        <v>120400</v>
      </c>
      <c r="I23" s="16">
        <v>1385884</v>
      </c>
      <c r="J23" s="16">
        <v>1304172</v>
      </c>
      <c r="K23" s="16">
        <v>135770</v>
      </c>
      <c r="L23" s="16">
        <v>1439942</v>
      </c>
      <c r="M23" s="16">
        <v>910341</v>
      </c>
      <c r="N23" s="16">
        <v>95163</v>
      </c>
      <c r="O23" s="16">
        <v>1005504</v>
      </c>
      <c r="P23" s="17">
        <f t="shared" si="5"/>
        <v>2445446</v>
      </c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</row>
    <row r="24" spans="1:32" s="2" customFormat="1" ht="17.100000000000001" customHeight="1">
      <c r="A24" s="61"/>
      <c r="B24" s="64"/>
      <c r="C24" s="15" t="s">
        <v>2</v>
      </c>
      <c r="D24" s="16">
        <v>7685</v>
      </c>
      <c r="E24" s="16">
        <v>0</v>
      </c>
      <c r="F24" s="16">
        <v>7685</v>
      </c>
      <c r="G24" s="16">
        <v>0</v>
      </c>
      <c r="H24" s="16">
        <v>0</v>
      </c>
      <c r="I24" s="16">
        <v>0</v>
      </c>
      <c r="J24" s="16">
        <v>7685</v>
      </c>
      <c r="K24" s="16">
        <v>0</v>
      </c>
      <c r="L24" s="16">
        <v>7685</v>
      </c>
      <c r="M24" s="16">
        <v>5386</v>
      </c>
      <c r="N24" s="16">
        <v>0</v>
      </c>
      <c r="O24" s="16">
        <v>5386</v>
      </c>
      <c r="P24" s="16">
        <f t="shared" si="5"/>
        <v>13071</v>
      </c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</row>
    <row r="25" spans="1:32" s="2" customFormat="1" ht="17.100000000000001" customHeight="1">
      <c r="A25" s="61"/>
      <c r="B25" s="64"/>
      <c r="C25" s="15" t="s">
        <v>1</v>
      </c>
      <c r="D25" s="16">
        <v>0</v>
      </c>
      <c r="E25" s="16">
        <v>0</v>
      </c>
      <c r="F25" s="16">
        <v>0</v>
      </c>
      <c r="G25" s="16">
        <v>102468</v>
      </c>
      <c r="H25" s="16">
        <v>0</v>
      </c>
      <c r="I25" s="16">
        <v>102468</v>
      </c>
      <c r="J25" s="16">
        <v>102468</v>
      </c>
      <c r="K25" s="16">
        <v>0</v>
      </c>
      <c r="L25" s="16">
        <v>102468</v>
      </c>
      <c r="M25" s="16">
        <v>71821</v>
      </c>
      <c r="N25" s="16">
        <v>0</v>
      </c>
      <c r="O25" s="16">
        <v>71821</v>
      </c>
      <c r="P25" s="16">
        <f t="shared" si="5"/>
        <v>174289</v>
      </c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</row>
    <row r="26" spans="1:32" s="2" customFormat="1" ht="17.100000000000001" customHeight="1">
      <c r="A26" s="61"/>
      <c r="B26" s="64"/>
      <c r="C26" s="15" t="s">
        <v>0</v>
      </c>
      <c r="D26" s="16">
        <f>SUM(D23:D25)</f>
        <v>46373</v>
      </c>
      <c r="E26" s="16">
        <f>SUM(E23:E25)</f>
        <v>15370</v>
      </c>
      <c r="F26" s="16">
        <f>SUM(D26:E26)</f>
        <v>61743</v>
      </c>
      <c r="G26" s="16">
        <f>SUM(G23:G25)</f>
        <v>1367952</v>
      </c>
      <c r="H26" s="16">
        <f>SUM(H23:H25)</f>
        <v>120400</v>
      </c>
      <c r="I26" s="16">
        <f>SUM(G26:H26)</f>
        <v>1488352</v>
      </c>
      <c r="J26" s="16">
        <f>D26+G26</f>
        <v>1414325</v>
      </c>
      <c r="K26" s="16">
        <f>E26+H26</f>
        <v>135770</v>
      </c>
      <c r="L26" s="16">
        <f>F26+I26</f>
        <v>1550095</v>
      </c>
      <c r="M26" s="16">
        <f>SUM(M23:M25)</f>
        <v>987548</v>
      </c>
      <c r="N26" s="16">
        <f>SUM(N23:N25)</f>
        <v>95163</v>
      </c>
      <c r="O26" s="16">
        <f>SUM(O23:O25)</f>
        <v>1082711</v>
      </c>
      <c r="P26" s="16">
        <f t="shared" si="5"/>
        <v>2632806</v>
      </c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</row>
    <row r="27" spans="1:32" s="2" customFormat="1" ht="17.100000000000001" customHeight="1">
      <c r="A27" s="61"/>
      <c r="B27" s="64" t="s">
        <v>5</v>
      </c>
      <c r="C27" s="15" t="s">
        <v>3</v>
      </c>
      <c r="D27" s="23">
        <v>1863165</v>
      </c>
      <c r="E27" s="23">
        <v>14400</v>
      </c>
      <c r="F27" s="23">
        <v>1877565</v>
      </c>
      <c r="G27" s="23">
        <v>1842650</v>
      </c>
      <c r="H27" s="23">
        <v>212580</v>
      </c>
      <c r="I27" s="23">
        <v>2055230</v>
      </c>
      <c r="J27" s="23">
        <v>3705815</v>
      </c>
      <c r="K27" s="23">
        <v>226980</v>
      </c>
      <c r="L27" s="23">
        <v>3932795</v>
      </c>
      <c r="M27" s="23">
        <v>279712</v>
      </c>
      <c r="N27" s="23">
        <v>17400</v>
      </c>
      <c r="O27" s="23">
        <v>297112</v>
      </c>
      <c r="P27" s="17">
        <f t="shared" si="5"/>
        <v>4229907</v>
      </c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</row>
    <row r="28" spans="1:32" s="2" customFormat="1" ht="17.100000000000001" customHeight="1">
      <c r="A28" s="61"/>
      <c r="B28" s="64"/>
      <c r="C28" s="15" t="s">
        <v>2</v>
      </c>
      <c r="D28" s="16">
        <v>0</v>
      </c>
      <c r="E28" s="16">
        <v>0</v>
      </c>
      <c r="F28" s="16">
        <v>0</v>
      </c>
      <c r="G28" s="16">
        <v>0</v>
      </c>
      <c r="H28" s="16">
        <v>0</v>
      </c>
      <c r="I28" s="16">
        <v>0</v>
      </c>
      <c r="J28" s="16">
        <v>0</v>
      </c>
      <c r="K28" s="16">
        <v>0</v>
      </c>
      <c r="L28" s="16">
        <v>0</v>
      </c>
      <c r="M28" s="16">
        <v>0</v>
      </c>
      <c r="N28" s="16">
        <v>0</v>
      </c>
      <c r="O28" s="16">
        <v>0</v>
      </c>
      <c r="P28" s="16">
        <v>0</v>
      </c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</row>
    <row r="29" spans="1:32" s="2" customFormat="1" ht="17.100000000000001" customHeight="1">
      <c r="A29" s="61"/>
      <c r="B29" s="64"/>
      <c r="C29" s="15" t="s">
        <v>1</v>
      </c>
      <c r="D29" s="16">
        <v>0</v>
      </c>
      <c r="E29" s="16">
        <v>0</v>
      </c>
      <c r="F29" s="16">
        <v>0</v>
      </c>
      <c r="G29" s="16">
        <v>507480</v>
      </c>
      <c r="H29" s="16">
        <v>0</v>
      </c>
      <c r="I29" s="16">
        <v>507480</v>
      </c>
      <c r="J29" s="16">
        <v>507480</v>
      </c>
      <c r="K29" s="16">
        <v>0</v>
      </c>
      <c r="L29" s="16">
        <v>507480</v>
      </c>
      <c r="M29" s="16">
        <v>34300</v>
      </c>
      <c r="N29" s="16">
        <v>0</v>
      </c>
      <c r="O29" s="16">
        <v>34300</v>
      </c>
      <c r="P29" s="16">
        <f t="shared" ref="P29:P43" si="9">L29+O29</f>
        <v>541780</v>
      </c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</row>
    <row r="30" spans="1:32" s="2" customFormat="1" ht="17.100000000000001" customHeight="1">
      <c r="A30" s="61"/>
      <c r="B30" s="64"/>
      <c r="C30" s="15" t="s">
        <v>0</v>
      </c>
      <c r="D30" s="16">
        <f>SUM(D27:D29)</f>
        <v>1863165</v>
      </c>
      <c r="E30" s="16">
        <f>SUM(E27:E29)</f>
        <v>14400</v>
      </c>
      <c r="F30" s="16">
        <f>SUM(D30:E30)</f>
        <v>1877565</v>
      </c>
      <c r="G30" s="16">
        <f>SUM(G27:G29)</f>
        <v>2350130</v>
      </c>
      <c r="H30" s="16">
        <f>SUM(H27:H29)</f>
        <v>212580</v>
      </c>
      <c r="I30" s="16">
        <f>SUM(G30:H30)</f>
        <v>2562710</v>
      </c>
      <c r="J30" s="16">
        <f>D30+G30</f>
        <v>4213295</v>
      </c>
      <c r="K30" s="16">
        <f>E30+H30</f>
        <v>226980</v>
      </c>
      <c r="L30" s="16">
        <f>F30+I30</f>
        <v>4440275</v>
      </c>
      <c r="M30" s="16">
        <f>SUM(M27:M29)</f>
        <v>314012</v>
      </c>
      <c r="N30" s="16">
        <f>SUM(N27:N29)</f>
        <v>17400</v>
      </c>
      <c r="O30" s="16">
        <f>SUM(O27:O29)</f>
        <v>331412</v>
      </c>
      <c r="P30" s="16">
        <f t="shared" si="9"/>
        <v>4771687</v>
      </c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</row>
    <row r="31" spans="1:32" s="2" customFormat="1" ht="17.100000000000001" customHeight="1">
      <c r="A31" s="61"/>
      <c r="B31" s="64" t="s">
        <v>4</v>
      </c>
      <c r="C31" s="15" t="s">
        <v>3</v>
      </c>
      <c r="D31" s="17">
        <v>3432379</v>
      </c>
      <c r="E31" s="17">
        <v>276091</v>
      </c>
      <c r="F31" s="17">
        <v>3708470</v>
      </c>
      <c r="G31" s="17">
        <v>1892023</v>
      </c>
      <c r="H31" s="17">
        <v>271524</v>
      </c>
      <c r="I31" s="17">
        <v>2163547</v>
      </c>
      <c r="J31" s="17">
        <v>5324402</v>
      </c>
      <c r="K31" s="17">
        <v>547615</v>
      </c>
      <c r="L31" s="17">
        <v>5872017</v>
      </c>
      <c r="M31" s="17">
        <v>1008595</v>
      </c>
      <c r="N31" s="17">
        <v>100090</v>
      </c>
      <c r="O31" s="17">
        <v>1108685</v>
      </c>
      <c r="P31" s="17">
        <f t="shared" si="9"/>
        <v>6980702</v>
      </c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</row>
    <row r="32" spans="1:32" s="2" customFormat="1" ht="17.100000000000001" customHeight="1">
      <c r="A32" s="61"/>
      <c r="B32" s="64"/>
      <c r="C32" s="15" t="s">
        <v>2</v>
      </c>
      <c r="D32" s="16">
        <v>14121</v>
      </c>
      <c r="E32" s="16">
        <v>0</v>
      </c>
      <c r="F32" s="16">
        <v>14121</v>
      </c>
      <c r="G32" s="16">
        <v>4732</v>
      </c>
      <c r="H32" s="16">
        <v>0</v>
      </c>
      <c r="I32" s="16">
        <v>4732</v>
      </c>
      <c r="J32" s="16">
        <v>18853</v>
      </c>
      <c r="K32" s="16">
        <v>0</v>
      </c>
      <c r="L32" s="16">
        <v>18853</v>
      </c>
      <c r="M32" s="16">
        <v>5064</v>
      </c>
      <c r="N32" s="16">
        <v>0</v>
      </c>
      <c r="O32" s="16">
        <v>5064</v>
      </c>
      <c r="P32" s="16">
        <f t="shared" si="9"/>
        <v>23917</v>
      </c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</row>
    <row r="33" spans="1:32" s="2" customFormat="1" ht="17.100000000000001" customHeight="1">
      <c r="A33" s="61"/>
      <c r="B33" s="64"/>
      <c r="C33" s="15" t="s">
        <v>1</v>
      </c>
      <c r="D33" s="16">
        <v>0</v>
      </c>
      <c r="E33" s="16">
        <v>44292</v>
      </c>
      <c r="F33" s="16">
        <v>44292</v>
      </c>
      <c r="G33" s="16">
        <v>0</v>
      </c>
      <c r="H33" s="16">
        <v>0</v>
      </c>
      <c r="I33" s="16">
        <v>0</v>
      </c>
      <c r="J33" s="16">
        <v>0</v>
      </c>
      <c r="K33" s="16">
        <v>44292</v>
      </c>
      <c r="L33" s="16">
        <v>44292</v>
      </c>
      <c r="M33" s="16">
        <v>13500</v>
      </c>
      <c r="N33" s="16">
        <v>0</v>
      </c>
      <c r="O33" s="16">
        <v>13500</v>
      </c>
      <c r="P33" s="16">
        <f t="shared" si="9"/>
        <v>57792</v>
      </c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</row>
    <row r="34" spans="1:32" s="2" customFormat="1" ht="17.100000000000001" customHeight="1">
      <c r="A34" s="61"/>
      <c r="B34" s="64"/>
      <c r="C34" s="15" t="s">
        <v>0</v>
      </c>
      <c r="D34" s="16">
        <f>SUM(D31:D33)</f>
        <v>3446500</v>
      </c>
      <c r="E34" s="16">
        <f>SUM(E31:E33)</f>
        <v>320383</v>
      </c>
      <c r="F34" s="16">
        <f t="shared" ref="F34:F42" si="10">SUM(D34:E34)</f>
        <v>3766883</v>
      </c>
      <c r="G34" s="16">
        <f>SUM(G31:G33)</f>
        <v>1896755</v>
      </c>
      <c r="H34" s="16">
        <f>SUM(H31:H33)</f>
        <v>271524</v>
      </c>
      <c r="I34" s="16">
        <f t="shared" ref="I34:I42" si="11">SUM(G34:H34)</f>
        <v>2168279</v>
      </c>
      <c r="J34" s="16">
        <f t="shared" ref="J34:J42" si="12">D34+G34</f>
        <v>5343255</v>
      </c>
      <c r="K34" s="16">
        <f t="shared" ref="K34:K42" si="13">E34+H34</f>
        <v>591907</v>
      </c>
      <c r="L34" s="16">
        <f t="shared" ref="L34:L42" si="14">F34+I34</f>
        <v>5935162</v>
      </c>
      <c r="M34" s="16">
        <f>SUM(M31:M33)</f>
        <v>1027159</v>
      </c>
      <c r="N34" s="16">
        <f>SUM(N31:N33)</f>
        <v>100090</v>
      </c>
      <c r="O34" s="16">
        <f>SUM(O31:O33)</f>
        <v>1127249</v>
      </c>
      <c r="P34" s="16">
        <f t="shared" si="9"/>
        <v>7062411</v>
      </c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</row>
    <row r="35" spans="1:32" s="2" customFormat="1" ht="17.100000000000001" customHeight="1">
      <c r="A35" s="61"/>
      <c r="B35" s="64" t="s">
        <v>0</v>
      </c>
      <c r="C35" s="15" t="s">
        <v>3</v>
      </c>
      <c r="D35" s="16">
        <f t="shared" ref="D35:E38" si="15">SUM(D23+D27+D31)</f>
        <v>5334232</v>
      </c>
      <c r="E35" s="16">
        <f t="shared" si="15"/>
        <v>305861</v>
      </c>
      <c r="F35" s="16">
        <f t="shared" si="10"/>
        <v>5640093</v>
      </c>
      <c r="G35" s="16">
        <f t="shared" ref="G35:H38" si="16">SUM(G23+G27+G31)</f>
        <v>5000157</v>
      </c>
      <c r="H35" s="16">
        <f t="shared" si="16"/>
        <v>604504</v>
      </c>
      <c r="I35" s="16">
        <f t="shared" si="11"/>
        <v>5604661</v>
      </c>
      <c r="J35" s="16">
        <f t="shared" si="12"/>
        <v>10334389</v>
      </c>
      <c r="K35" s="16">
        <f t="shared" si="13"/>
        <v>910365</v>
      </c>
      <c r="L35" s="16">
        <f t="shared" si="14"/>
        <v>11244754</v>
      </c>
      <c r="M35" s="16">
        <f t="shared" ref="M35:O38" si="17">SUM(M23+M27+M31)</f>
        <v>2198648</v>
      </c>
      <c r="N35" s="16">
        <f t="shared" si="17"/>
        <v>212653</v>
      </c>
      <c r="O35" s="16">
        <f t="shared" si="17"/>
        <v>2411301</v>
      </c>
      <c r="P35" s="16">
        <f t="shared" si="9"/>
        <v>13656055</v>
      </c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</row>
    <row r="36" spans="1:32" s="2" customFormat="1" ht="17.100000000000001" customHeight="1">
      <c r="A36" s="61"/>
      <c r="B36" s="64"/>
      <c r="C36" s="15" t="s">
        <v>2</v>
      </c>
      <c r="D36" s="16">
        <f t="shared" si="15"/>
        <v>21806</v>
      </c>
      <c r="E36" s="16">
        <f t="shared" si="15"/>
        <v>0</v>
      </c>
      <c r="F36" s="16">
        <f t="shared" si="10"/>
        <v>21806</v>
      </c>
      <c r="G36" s="16">
        <f t="shared" si="16"/>
        <v>4732</v>
      </c>
      <c r="H36" s="16">
        <f t="shared" si="16"/>
        <v>0</v>
      </c>
      <c r="I36" s="16">
        <f t="shared" si="11"/>
        <v>4732</v>
      </c>
      <c r="J36" s="16">
        <f t="shared" si="12"/>
        <v>26538</v>
      </c>
      <c r="K36" s="16">
        <f t="shared" si="13"/>
        <v>0</v>
      </c>
      <c r="L36" s="16">
        <f t="shared" si="14"/>
        <v>26538</v>
      </c>
      <c r="M36" s="16">
        <f t="shared" si="17"/>
        <v>10450</v>
      </c>
      <c r="N36" s="16">
        <f t="shared" si="17"/>
        <v>0</v>
      </c>
      <c r="O36" s="16">
        <f t="shared" si="17"/>
        <v>10450</v>
      </c>
      <c r="P36" s="16">
        <f t="shared" si="9"/>
        <v>36988</v>
      </c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</row>
    <row r="37" spans="1:32" s="2" customFormat="1" ht="17.100000000000001" customHeight="1">
      <c r="A37" s="61"/>
      <c r="B37" s="64"/>
      <c r="C37" s="15" t="s">
        <v>1</v>
      </c>
      <c r="D37" s="16">
        <f t="shared" si="15"/>
        <v>0</v>
      </c>
      <c r="E37" s="16">
        <f t="shared" si="15"/>
        <v>44292</v>
      </c>
      <c r="F37" s="16">
        <f t="shared" si="10"/>
        <v>44292</v>
      </c>
      <c r="G37" s="16">
        <f t="shared" si="16"/>
        <v>609948</v>
      </c>
      <c r="H37" s="16">
        <f t="shared" si="16"/>
        <v>0</v>
      </c>
      <c r="I37" s="16">
        <f t="shared" si="11"/>
        <v>609948</v>
      </c>
      <c r="J37" s="16">
        <f t="shared" si="12"/>
        <v>609948</v>
      </c>
      <c r="K37" s="16">
        <f t="shared" si="13"/>
        <v>44292</v>
      </c>
      <c r="L37" s="16">
        <f t="shared" si="14"/>
        <v>654240</v>
      </c>
      <c r="M37" s="16">
        <f t="shared" si="17"/>
        <v>119621</v>
      </c>
      <c r="N37" s="16">
        <f t="shared" si="17"/>
        <v>0</v>
      </c>
      <c r="O37" s="16">
        <f t="shared" si="17"/>
        <v>119621</v>
      </c>
      <c r="P37" s="16">
        <f t="shared" si="9"/>
        <v>773861</v>
      </c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</row>
    <row r="38" spans="1:32" s="2" customFormat="1" ht="17.100000000000001" customHeight="1">
      <c r="A38" s="62"/>
      <c r="B38" s="65"/>
      <c r="C38" s="20" t="s">
        <v>0</v>
      </c>
      <c r="D38" s="21">
        <f t="shared" si="15"/>
        <v>5356038</v>
      </c>
      <c r="E38" s="21">
        <f t="shared" si="15"/>
        <v>350153</v>
      </c>
      <c r="F38" s="21">
        <f t="shared" si="10"/>
        <v>5706191</v>
      </c>
      <c r="G38" s="21">
        <f t="shared" si="16"/>
        <v>5614837</v>
      </c>
      <c r="H38" s="21">
        <f t="shared" si="16"/>
        <v>604504</v>
      </c>
      <c r="I38" s="21">
        <f t="shared" si="11"/>
        <v>6219341</v>
      </c>
      <c r="J38" s="21">
        <f t="shared" si="12"/>
        <v>10970875</v>
      </c>
      <c r="K38" s="21">
        <f t="shared" si="13"/>
        <v>954657</v>
      </c>
      <c r="L38" s="21">
        <f t="shared" si="14"/>
        <v>11925532</v>
      </c>
      <c r="M38" s="21">
        <f t="shared" si="17"/>
        <v>2328719</v>
      </c>
      <c r="N38" s="21">
        <f t="shared" si="17"/>
        <v>212653</v>
      </c>
      <c r="O38" s="21">
        <f t="shared" si="17"/>
        <v>2541372</v>
      </c>
      <c r="P38" s="21">
        <f t="shared" si="9"/>
        <v>14466904</v>
      </c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</row>
    <row r="39" spans="1:32" s="2" customFormat="1" ht="17.100000000000001" customHeight="1">
      <c r="A39" s="66" t="s">
        <v>16</v>
      </c>
      <c r="B39" s="67" t="s">
        <v>6</v>
      </c>
      <c r="C39" s="18" t="s">
        <v>3</v>
      </c>
      <c r="D39" s="19">
        <v>0</v>
      </c>
      <c r="E39" s="19">
        <v>0</v>
      </c>
      <c r="F39" s="19">
        <f t="shared" si="10"/>
        <v>0</v>
      </c>
      <c r="G39" s="19">
        <v>0</v>
      </c>
      <c r="H39" s="19">
        <v>0</v>
      </c>
      <c r="I39" s="19">
        <f t="shared" si="11"/>
        <v>0</v>
      </c>
      <c r="J39" s="19">
        <f t="shared" si="12"/>
        <v>0</v>
      </c>
      <c r="K39" s="19">
        <f t="shared" si="13"/>
        <v>0</v>
      </c>
      <c r="L39" s="19">
        <f t="shared" si="14"/>
        <v>0</v>
      </c>
      <c r="M39" s="19">
        <v>0</v>
      </c>
      <c r="N39" s="19">
        <v>0</v>
      </c>
      <c r="O39" s="19">
        <v>0</v>
      </c>
      <c r="P39" s="19">
        <f t="shared" si="9"/>
        <v>0</v>
      </c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</row>
    <row r="40" spans="1:32" s="2" customFormat="1" ht="17.100000000000001" customHeight="1">
      <c r="A40" s="61"/>
      <c r="B40" s="64"/>
      <c r="C40" s="15" t="s">
        <v>2</v>
      </c>
      <c r="D40" s="16">
        <v>0</v>
      </c>
      <c r="E40" s="16">
        <v>0</v>
      </c>
      <c r="F40" s="16">
        <f t="shared" si="10"/>
        <v>0</v>
      </c>
      <c r="G40" s="16">
        <v>0</v>
      </c>
      <c r="H40" s="16">
        <v>0</v>
      </c>
      <c r="I40" s="16">
        <f t="shared" si="11"/>
        <v>0</v>
      </c>
      <c r="J40" s="16">
        <f t="shared" si="12"/>
        <v>0</v>
      </c>
      <c r="K40" s="16">
        <f t="shared" si="13"/>
        <v>0</v>
      </c>
      <c r="L40" s="16">
        <f t="shared" si="14"/>
        <v>0</v>
      </c>
      <c r="M40" s="16">
        <v>0</v>
      </c>
      <c r="N40" s="16">
        <v>0</v>
      </c>
      <c r="O40" s="16">
        <v>0</v>
      </c>
      <c r="P40" s="16">
        <f t="shared" si="9"/>
        <v>0</v>
      </c>
    </row>
    <row r="41" spans="1:32" s="2" customFormat="1" ht="17.100000000000001" customHeight="1">
      <c r="A41" s="61"/>
      <c r="B41" s="64"/>
      <c r="C41" s="15" t="s">
        <v>1</v>
      </c>
      <c r="D41" s="16">
        <v>0</v>
      </c>
      <c r="E41" s="16">
        <v>0</v>
      </c>
      <c r="F41" s="16">
        <f t="shared" si="10"/>
        <v>0</v>
      </c>
      <c r="G41" s="16">
        <v>0</v>
      </c>
      <c r="H41" s="16">
        <v>0</v>
      </c>
      <c r="I41" s="16">
        <f t="shared" si="11"/>
        <v>0</v>
      </c>
      <c r="J41" s="16">
        <f t="shared" si="12"/>
        <v>0</v>
      </c>
      <c r="K41" s="16">
        <f t="shared" si="13"/>
        <v>0</v>
      </c>
      <c r="L41" s="16">
        <f t="shared" si="14"/>
        <v>0</v>
      </c>
      <c r="M41" s="16">
        <v>0</v>
      </c>
      <c r="N41" s="16">
        <v>0</v>
      </c>
      <c r="O41" s="16">
        <v>0</v>
      </c>
      <c r="P41" s="16">
        <f t="shared" si="9"/>
        <v>0</v>
      </c>
    </row>
    <row r="42" spans="1:32" s="2" customFormat="1" ht="17.100000000000001" customHeight="1">
      <c r="A42" s="61"/>
      <c r="B42" s="64"/>
      <c r="C42" s="15" t="s">
        <v>0</v>
      </c>
      <c r="D42" s="16">
        <v>0</v>
      </c>
      <c r="E42" s="16">
        <v>0</v>
      </c>
      <c r="F42" s="16">
        <f t="shared" si="10"/>
        <v>0</v>
      </c>
      <c r="G42" s="16">
        <v>0</v>
      </c>
      <c r="H42" s="16">
        <v>0</v>
      </c>
      <c r="I42" s="16">
        <f t="shared" si="11"/>
        <v>0</v>
      </c>
      <c r="J42" s="16">
        <f t="shared" si="12"/>
        <v>0</v>
      </c>
      <c r="K42" s="16">
        <f t="shared" si="13"/>
        <v>0</v>
      </c>
      <c r="L42" s="16">
        <f t="shared" si="14"/>
        <v>0</v>
      </c>
      <c r="M42" s="16">
        <v>0</v>
      </c>
      <c r="N42" s="16">
        <v>0</v>
      </c>
      <c r="O42" s="16">
        <v>0</v>
      </c>
      <c r="P42" s="16">
        <f t="shared" si="9"/>
        <v>0</v>
      </c>
    </row>
    <row r="43" spans="1:32" s="2" customFormat="1" ht="17.100000000000001" customHeight="1">
      <c r="A43" s="61"/>
      <c r="B43" s="64" t="s">
        <v>5</v>
      </c>
      <c r="C43" s="15" t="s">
        <v>3</v>
      </c>
      <c r="D43" s="17">
        <v>28200</v>
      </c>
      <c r="E43" s="17">
        <v>0</v>
      </c>
      <c r="F43" s="17">
        <v>28200</v>
      </c>
      <c r="G43" s="17">
        <v>83400</v>
      </c>
      <c r="H43" s="17">
        <v>16200</v>
      </c>
      <c r="I43" s="17">
        <v>99600</v>
      </c>
      <c r="J43" s="17">
        <v>111600</v>
      </c>
      <c r="K43" s="17">
        <v>16200</v>
      </c>
      <c r="L43" s="17">
        <v>127800</v>
      </c>
      <c r="M43" s="17">
        <v>2650</v>
      </c>
      <c r="N43" s="17">
        <v>250</v>
      </c>
      <c r="O43" s="17">
        <v>2900</v>
      </c>
      <c r="P43" s="17">
        <f t="shared" si="9"/>
        <v>130700</v>
      </c>
    </row>
    <row r="44" spans="1:32" s="2" customFormat="1" ht="17.100000000000001" customHeight="1">
      <c r="A44" s="61"/>
      <c r="B44" s="64"/>
      <c r="C44" s="15" t="s">
        <v>2</v>
      </c>
      <c r="D44" s="16">
        <v>0</v>
      </c>
      <c r="E44" s="16">
        <v>0</v>
      </c>
      <c r="F44" s="16">
        <v>0</v>
      </c>
      <c r="G44" s="16">
        <v>0</v>
      </c>
      <c r="H44" s="16">
        <v>0</v>
      </c>
      <c r="I44" s="16">
        <v>0</v>
      </c>
      <c r="J44" s="16">
        <v>0</v>
      </c>
      <c r="K44" s="16">
        <v>0</v>
      </c>
      <c r="L44" s="16">
        <v>0</v>
      </c>
      <c r="M44" s="16">
        <v>0</v>
      </c>
      <c r="N44" s="16">
        <v>0</v>
      </c>
      <c r="O44" s="16">
        <v>0</v>
      </c>
      <c r="P44" s="16">
        <v>0</v>
      </c>
    </row>
    <row r="45" spans="1:32" s="2" customFormat="1" ht="17.100000000000001" customHeight="1">
      <c r="A45" s="61"/>
      <c r="B45" s="64"/>
      <c r="C45" s="15" t="s">
        <v>1</v>
      </c>
      <c r="D45" s="16">
        <v>0</v>
      </c>
      <c r="E45" s="16">
        <v>0</v>
      </c>
      <c r="F45" s="16">
        <v>0</v>
      </c>
      <c r="G45" s="16">
        <v>9600</v>
      </c>
      <c r="H45" s="16">
        <v>0</v>
      </c>
      <c r="I45" s="16">
        <v>9600</v>
      </c>
      <c r="J45" s="16">
        <v>9600</v>
      </c>
      <c r="K45" s="16">
        <v>0</v>
      </c>
      <c r="L45" s="16">
        <v>9600</v>
      </c>
      <c r="M45" s="16">
        <v>0</v>
      </c>
      <c r="N45" s="16">
        <v>0</v>
      </c>
      <c r="O45" s="16">
        <v>0</v>
      </c>
      <c r="P45" s="16">
        <f t="shared" ref="P45:P61" si="18">L45+O45</f>
        <v>9600</v>
      </c>
    </row>
    <row r="46" spans="1:32" s="2" customFormat="1" ht="17.100000000000001" customHeight="1">
      <c r="A46" s="61"/>
      <c r="B46" s="64"/>
      <c r="C46" s="15" t="s">
        <v>0</v>
      </c>
      <c r="D46" s="16">
        <f>SUM(D43:D45)</f>
        <v>28200</v>
      </c>
      <c r="E46" s="16">
        <f>SUM(E43:E45)</f>
        <v>0</v>
      </c>
      <c r="F46" s="16">
        <f t="shared" ref="F46:F58" si="19">SUM(D46:E46)</f>
        <v>28200</v>
      </c>
      <c r="G46" s="16">
        <f>SUM(G43:G45)</f>
        <v>93000</v>
      </c>
      <c r="H46" s="16">
        <f>SUM(H43:H45)</f>
        <v>16200</v>
      </c>
      <c r="I46" s="16">
        <f t="shared" ref="I46:I58" si="20">SUM(G46:H46)</f>
        <v>109200</v>
      </c>
      <c r="J46" s="16">
        <f t="shared" ref="J46:J58" si="21">D46+G46</f>
        <v>121200</v>
      </c>
      <c r="K46" s="16">
        <f t="shared" ref="K46:K58" si="22">E46+H46</f>
        <v>16200</v>
      </c>
      <c r="L46" s="16">
        <f t="shared" ref="L46:L58" si="23">F46+I46</f>
        <v>137400</v>
      </c>
      <c r="M46" s="16">
        <f>SUM(M43:M45)</f>
        <v>2650</v>
      </c>
      <c r="N46" s="16">
        <f>SUM(N43:N45)</f>
        <v>250</v>
      </c>
      <c r="O46" s="16">
        <f>SUM(O43:O45)</f>
        <v>2900</v>
      </c>
      <c r="P46" s="16">
        <f t="shared" si="18"/>
        <v>140300</v>
      </c>
    </row>
    <row r="47" spans="1:32" s="2" customFormat="1" ht="17.100000000000001" customHeight="1">
      <c r="A47" s="61"/>
      <c r="B47" s="64" t="s">
        <v>4</v>
      </c>
      <c r="C47" s="15" t="s">
        <v>3</v>
      </c>
      <c r="D47" s="17">
        <v>0</v>
      </c>
      <c r="E47" s="17">
        <v>0</v>
      </c>
      <c r="F47" s="17">
        <f t="shared" si="19"/>
        <v>0</v>
      </c>
      <c r="G47" s="17">
        <v>0</v>
      </c>
      <c r="H47" s="17">
        <v>0</v>
      </c>
      <c r="I47" s="17">
        <f t="shared" si="20"/>
        <v>0</v>
      </c>
      <c r="J47" s="17">
        <f t="shared" si="21"/>
        <v>0</v>
      </c>
      <c r="K47" s="17">
        <f t="shared" si="22"/>
        <v>0</v>
      </c>
      <c r="L47" s="17">
        <f t="shared" si="23"/>
        <v>0</v>
      </c>
      <c r="M47" s="17">
        <v>0</v>
      </c>
      <c r="N47" s="17">
        <v>0</v>
      </c>
      <c r="O47" s="17">
        <v>0</v>
      </c>
      <c r="P47" s="17">
        <f t="shared" si="18"/>
        <v>0</v>
      </c>
    </row>
    <row r="48" spans="1:32" s="2" customFormat="1" ht="17.100000000000001" customHeight="1">
      <c r="A48" s="61"/>
      <c r="B48" s="64"/>
      <c r="C48" s="15" t="s">
        <v>2</v>
      </c>
      <c r="D48" s="16">
        <v>0</v>
      </c>
      <c r="E48" s="16">
        <v>0</v>
      </c>
      <c r="F48" s="16">
        <f t="shared" si="19"/>
        <v>0</v>
      </c>
      <c r="G48" s="16">
        <v>0</v>
      </c>
      <c r="H48" s="16">
        <v>0</v>
      </c>
      <c r="I48" s="16">
        <f t="shared" si="20"/>
        <v>0</v>
      </c>
      <c r="J48" s="16">
        <f t="shared" si="21"/>
        <v>0</v>
      </c>
      <c r="K48" s="16">
        <f t="shared" si="22"/>
        <v>0</v>
      </c>
      <c r="L48" s="16">
        <f t="shared" si="23"/>
        <v>0</v>
      </c>
      <c r="M48" s="16">
        <v>0</v>
      </c>
      <c r="N48" s="16">
        <v>0</v>
      </c>
      <c r="O48" s="16">
        <v>0</v>
      </c>
      <c r="P48" s="16">
        <f t="shared" si="18"/>
        <v>0</v>
      </c>
    </row>
    <row r="49" spans="1:16" s="2" customFormat="1" ht="17.100000000000001" customHeight="1">
      <c r="A49" s="61"/>
      <c r="B49" s="64"/>
      <c r="C49" s="15" t="s">
        <v>1</v>
      </c>
      <c r="D49" s="16">
        <v>0</v>
      </c>
      <c r="E49" s="16">
        <v>0</v>
      </c>
      <c r="F49" s="16">
        <f t="shared" si="19"/>
        <v>0</v>
      </c>
      <c r="G49" s="16">
        <v>0</v>
      </c>
      <c r="H49" s="16">
        <v>0</v>
      </c>
      <c r="I49" s="16">
        <f t="shared" si="20"/>
        <v>0</v>
      </c>
      <c r="J49" s="16">
        <f t="shared" si="21"/>
        <v>0</v>
      </c>
      <c r="K49" s="16">
        <f t="shared" si="22"/>
        <v>0</v>
      </c>
      <c r="L49" s="16">
        <f t="shared" si="23"/>
        <v>0</v>
      </c>
      <c r="M49" s="16">
        <v>0</v>
      </c>
      <c r="N49" s="16">
        <v>0</v>
      </c>
      <c r="O49" s="16">
        <v>0</v>
      </c>
      <c r="P49" s="16">
        <f t="shared" si="18"/>
        <v>0</v>
      </c>
    </row>
    <row r="50" spans="1:16" s="2" customFormat="1" ht="17.100000000000001" customHeight="1">
      <c r="A50" s="61"/>
      <c r="B50" s="64"/>
      <c r="C50" s="15" t="s">
        <v>0</v>
      </c>
      <c r="D50" s="16">
        <v>0</v>
      </c>
      <c r="E50" s="16">
        <v>0</v>
      </c>
      <c r="F50" s="16">
        <f t="shared" si="19"/>
        <v>0</v>
      </c>
      <c r="G50" s="16">
        <v>0</v>
      </c>
      <c r="H50" s="16">
        <v>0</v>
      </c>
      <c r="I50" s="16">
        <f t="shared" si="20"/>
        <v>0</v>
      </c>
      <c r="J50" s="16">
        <f t="shared" si="21"/>
        <v>0</v>
      </c>
      <c r="K50" s="16">
        <f t="shared" si="22"/>
        <v>0</v>
      </c>
      <c r="L50" s="16">
        <f t="shared" si="23"/>
        <v>0</v>
      </c>
      <c r="M50" s="16">
        <v>0</v>
      </c>
      <c r="N50" s="16">
        <v>0</v>
      </c>
      <c r="O50" s="16">
        <v>0</v>
      </c>
      <c r="P50" s="16">
        <f t="shared" si="18"/>
        <v>0</v>
      </c>
    </row>
    <row r="51" spans="1:16" s="2" customFormat="1" ht="17.100000000000001" customHeight="1">
      <c r="A51" s="61"/>
      <c r="B51" s="64" t="s">
        <v>0</v>
      </c>
      <c r="C51" s="15" t="s">
        <v>3</v>
      </c>
      <c r="D51" s="16">
        <f t="shared" ref="D51:E54" si="24">SUM(D39+D43+D47)</f>
        <v>28200</v>
      </c>
      <c r="E51" s="16">
        <f t="shared" si="24"/>
        <v>0</v>
      </c>
      <c r="F51" s="16">
        <f t="shared" si="19"/>
        <v>28200</v>
      </c>
      <c r="G51" s="16">
        <f t="shared" ref="G51:H54" si="25">SUM(G39+G43+G47)</f>
        <v>83400</v>
      </c>
      <c r="H51" s="16">
        <f t="shared" si="25"/>
        <v>16200</v>
      </c>
      <c r="I51" s="16">
        <f t="shared" si="20"/>
        <v>99600</v>
      </c>
      <c r="J51" s="16">
        <f t="shared" si="21"/>
        <v>111600</v>
      </c>
      <c r="K51" s="16">
        <f t="shared" si="22"/>
        <v>16200</v>
      </c>
      <c r="L51" s="16">
        <f t="shared" si="23"/>
        <v>127800</v>
      </c>
      <c r="M51" s="16">
        <f t="shared" ref="M51:O54" si="26">SUM(M39+M43+M47)</f>
        <v>2650</v>
      </c>
      <c r="N51" s="16">
        <f t="shared" si="26"/>
        <v>250</v>
      </c>
      <c r="O51" s="16">
        <f t="shared" si="26"/>
        <v>2900</v>
      </c>
      <c r="P51" s="16">
        <f t="shared" si="18"/>
        <v>130700</v>
      </c>
    </row>
    <row r="52" spans="1:16" s="2" customFormat="1" ht="17.100000000000001" customHeight="1">
      <c r="A52" s="61"/>
      <c r="B52" s="64"/>
      <c r="C52" s="15" t="s">
        <v>2</v>
      </c>
      <c r="D52" s="16">
        <f t="shared" si="24"/>
        <v>0</v>
      </c>
      <c r="E52" s="16">
        <f t="shared" si="24"/>
        <v>0</v>
      </c>
      <c r="F52" s="16">
        <f t="shared" si="19"/>
        <v>0</v>
      </c>
      <c r="G52" s="16">
        <f t="shared" si="25"/>
        <v>0</v>
      </c>
      <c r="H52" s="16">
        <f t="shared" si="25"/>
        <v>0</v>
      </c>
      <c r="I52" s="16">
        <f t="shared" si="20"/>
        <v>0</v>
      </c>
      <c r="J52" s="16">
        <f t="shared" si="21"/>
        <v>0</v>
      </c>
      <c r="K52" s="16">
        <f t="shared" si="22"/>
        <v>0</v>
      </c>
      <c r="L52" s="16">
        <f t="shared" si="23"/>
        <v>0</v>
      </c>
      <c r="M52" s="16">
        <f t="shared" si="26"/>
        <v>0</v>
      </c>
      <c r="N52" s="16">
        <f t="shared" si="26"/>
        <v>0</v>
      </c>
      <c r="O52" s="16">
        <f t="shared" si="26"/>
        <v>0</v>
      </c>
      <c r="P52" s="16">
        <f t="shared" si="18"/>
        <v>0</v>
      </c>
    </row>
    <row r="53" spans="1:16" s="2" customFormat="1" ht="17.100000000000001" customHeight="1">
      <c r="A53" s="61"/>
      <c r="B53" s="64"/>
      <c r="C53" s="15" t="s">
        <v>1</v>
      </c>
      <c r="D53" s="16">
        <f t="shared" si="24"/>
        <v>0</v>
      </c>
      <c r="E53" s="16">
        <f t="shared" si="24"/>
        <v>0</v>
      </c>
      <c r="F53" s="16">
        <f t="shared" si="19"/>
        <v>0</v>
      </c>
      <c r="G53" s="16">
        <f t="shared" si="25"/>
        <v>9600</v>
      </c>
      <c r="H53" s="16">
        <f t="shared" si="25"/>
        <v>0</v>
      </c>
      <c r="I53" s="16">
        <f t="shared" si="20"/>
        <v>9600</v>
      </c>
      <c r="J53" s="16">
        <f t="shared" si="21"/>
        <v>9600</v>
      </c>
      <c r="K53" s="16">
        <f t="shared" si="22"/>
        <v>0</v>
      </c>
      <c r="L53" s="16">
        <f t="shared" si="23"/>
        <v>9600</v>
      </c>
      <c r="M53" s="16">
        <f t="shared" si="26"/>
        <v>0</v>
      </c>
      <c r="N53" s="16">
        <f t="shared" si="26"/>
        <v>0</v>
      </c>
      <c r="O53" s="16">
        <f t="shared" si="26"/>
        <v>0</v>
      </c>
      <c r="P53" s="16">
        <f t="shared" si="18"/>
        <v>9600</v>
      </c>
    </row>
    <row r="54" spans="1:16" s="2" customFormat="1" ht="17.100000000000001" customHeight="1">
      <c r="A54" s="62"/>
      <c r="B54" s="65"/>
      <c r="C54" s="20" t="s">
        <v>0</v>
      </c>
      <c r="D54" s="21">
        <f t="shared" si="24"/>
        <v>28200</v>
      </c>
      <c r="E54" s="21">
        <f t="shared" si="24"/>
        <v>0</v>
      </c>
      <c r="F54" s="21">
        <f t="shared" si="19"/>
        <v>28200</v>
      </c>
      <c r="G54" s="21">
        <f t="shared" si="25"/>
        <v>93000</v>
      </c>
      <c r="H54" s="21">
        <f t="shared" si="25"/>
        <v>16200</v>
      </c>
      <c r="I54" s="21">
        <f t="shared" si="20"/>
        <v>109200</v>
      </c>
      <c r="J54" s="21">
        <f t="shared" si="21"/>
        <v>121200</v>
      </c>
      <c r="K54" s="21">
        <f t="shared" si="22"/>
        <v>16200</v>
      </c>
      <c r="L54" s="21">
        <f t="shared" si="23"/>
        <v>137400</v>
      </c>
      <c r="M54" s="21">
        <f t="shared" si="26"/>
        <v>2650</v>
      </c>
      <c r="N54" s="21">
        <f t="shared" si="26"/>
        <v>250</v>
      </c>
      <c r="O54" s="21">
        <f t="shared" si="26"/>
        <v>2900</v>
      </c>
      <c r="P54" s="21">
        <f t="shared" si="18"/>
        <v>140300</v>
      </c>
    </row>
    <row r="55" spans="1:16" s="2" customFormat="1" ht="17.100000000000001" customHeight="1">
      <c r="A55" s="66" t="s">
        <v>15</v>
      </c>
      <c r="B55" s="67" t="s">
        <v>6</v>
      </c>
      <c r="C55" s="18" t="s">
        <v>3</v>
      </c>
      <c r="D55" s="19">
        <v>0</v>
      </c>
      <c r="E55" s="19">
        <v>0</v>
      </c>
      <c r="F55" s="19">
        <f t="shared" si="19"/>
        <v>0</v>
      </c>
      <c r="G55" s="19">
        <v>0</v>
      </c>
      <c r="H55" s="19">
        <v>0</v>
      </c>
      <c r="I55" s="19">
        <f t="shared" si="20"/>
        <v>0</v>
      </c>
      <c r="J55" s="19">
        <f t="shared" si="21"/>
        <v>0</v>
      </c>
      <c r="K55" s="19">
        <f t="shared" si="22"/>
        <v>0</v>
      </c>
      <c r="L55" s="19">
        <f t="shared" si="23"/>
        <v>0</v>
      </c>
      <c r="M55" s="19">
        <v>0</v>
      </c>
      <c r="N55" s="19">
        <v>0</v>
      </c>
      <c r="O55" s="19">
        <v>0</v>
      </c>
      <c r="P55" s="19">
        <f t="shared" si="18"/>
        <v>0</v>
      </c>
    </row>
    <row r="56" spans="1:16" s="2" customFormat="1" ht="17.100000000000001" customHeight="1">
      <c r="A56" s="61"/>
      <c r="B56" s="64"/>
      <c r="C56" s="15" t="s">
        <v>2</v>
      </c>
      <c r="D56" s="16">
        <v>0</v>
      </c>
      <c r="E56" s="16">
        <v>0</v>
      </c>
      <c r="F56" s="16">
        <f t="shared" si="19"/>
        <v>0</v>
      </c>
      <c r="G56" s="16">
        <v>0</v>
      </c>
      <c r="H56" s="16">
        <v>0</v>
      </c>
      <c r="I56" s="16">
        <f t="shared" si="20"/>
        <v>0</v>
      </c>
      <c r="J56" s="16">
        <f t="shared" si="21"/>
        <v>0</v>
      </c>
      <c r="K56" s="16">
        <f t="shared" si="22"/>
        <v>0</v>
      </c>
      <c r="L56" s="16">
        <f t="shared" si="23"/>
        <v>0</v>
      </c>
      <c r="M56" s="16">
        <v>0</v>
      </c>
      <c r="N56" s="16">
        <v>0</v>
      </c>
      <c r="O56" s="16">
        <v>0</v>
      </c>
      <c r="P56" s="16">
        <f t="shared" si="18"/>
        <v>0</v>
      </c>
    </row>
    <row r="57" spans="1:16" s="2" customFormat="1" ht="17.100000000000001" customHeight="1">
      <c r="A57" s="61"/>
      <c r="B57" s="64"/>
      <c r="C57" s="15" t="s">
        <v>1</v>
      </c>
      <c r="D57" s="16">
        <v>0</v>
      </c>
      <c r="E57" s="16">
        <v>0</v>
      </c>
      <c r="F57" s="16">
        <f t="shared" si="19"/>
        <v>0</v>
      </c>
      <c r="G57" s="16">
        <v>0</v>
      </c>
      <c r="H57" s="16">
        <v>0</v>
      </c>
      <c r="I57" s="16">
        <f t="shared" si="20"/>
        <v>0</v>
      </c>
      <c r="J57" s="16">
        <f t="shared" si="21"/>
        <v>0</v>
      </c>
      <c r="K57" s="16">
        <f t="shared" si="22"/>
        <v>0</v>
      </c>
      <c r="L57" s="16">
        <f t="shared" si="23"/>
        <v>0</v>
      </c>
      <c r="M57" s="16">
        <v>0</v>
      </c>
      <c r="N57" s="16">
        <v>0</v>
      </c>
      <c r="O57" s="16">
        <v>0</v>
      </c>
      <c r="P57" s="16">
        <f t="shared" si="18"/>
        <v>0</v>
      </c>
    </row>
    <row r="58" spans="1:16" s="2" customFormat="1" ht="17.100000000000001" customHeight="1">
      <c r="A58" s="61"/>
      <c r="B58" s="64"/>
      <c r="C58" s="15" t="s">
        <v>0</v>
      </c>
      <c r="D58" s="16">
        <v>0</v>
      </c>
      <c r="E58" s="16">
        <v>0</v>
      </c>
      <c r="F58" s="16">
        <f t="shared" si="19"/>
        <v>0</v>
      </c>
      <c r="G58" s="16">
        <v>0</v>
      </c>
      <c r="H58" s="16">
        <v>0</v>
      </c>
      <c r="I58" s="16">
        <f t="shared" si="20"/>
        <v>0</v>
      </c>
      <c r="J58" s="16">
        <f t="shared" si="21"/>
        <v>0</v>
      </c>
      <c r="K58" s="16">
        <f t="shared" si="22"/>
        <v>0</v>
      </c>
      <c r="L58" s="16">
        <f t="shared" si="23"/>
        <v>0</v>
      </c>
      <c r="M58" s="16">
        <v>0</v>
      </c>
      <c r="N58" s="16">
        <v>0</v>
      </c>
      <c r="O58" s="16">
        <v>0</v>
      </c>
      <c r="P58" s="16">
        <f t="shared" si="18"/>
        <v>0</v>
      </c>
    </row>
    <row r="59" spans="1:16" s="2" customFormat="1" ht="17.100000000000001" customHeight="1">
      <c r="A59" s="61"/>
      <c r="B59" s="64" t="s">
        <v>5</v>
      </c>
      <c r="C59" s="15" t="s">
        <v>3</v>
      </c>
      <c r="D59" s="17">
        <v>3269040</v>
      </c>
      <c r="E59" s="17">
        <v>60600</v>
      </c>
      <c r="F59" s="17">
        <v>3329640</v>
      </c>
      <c r="G59" s="17">
        <v>5178720</v>
      </c>
      <c r="H59" s="17">
        <v>97080</v>
      </c>
      <c r="I59" s="17">
        <v>5275800</v>
      </c>
      <c r="J59" s="17">
        <v>8447760</v>
      </c>
      <c r="K59" s="17">
        <v>157680</v>
      </c>
      <c r="L59" s="17">
        <v>8605440</v>
      </c>
      <c r="M59" s="17">
        <v>32160</v>
      </c>
      <c r="N59" s="17">
        <v>0</v>
      </c>
      <c r="O59" s="17">
        <v>32160</v>
      </c>
      <c r="P59" s="17">
        <f t="shared" si="18"/>
        <v>8637600</v>
      </c>
    </row>
    <row r="60" spans="1:16" s="2" customFormat="1" ht="17.100000000000001" customHeight="1">
      <c r="A60" s="61"/>
      <c r="B60" s="64"/>
      <c r="C60" s="15" t="s">
        <v>2</v>
      </c>
      <c r="D60" s="16">
        <v>600480</v>
      </c>
      <c r="E60" s="16">
        <v>6000</v>
      </c>
      <c r="F60" s="16">
        <v>606480</v>
      </c>
      <c r="G60" s="16">
        <v>49680</v>
      </c>
      <c r="H60" s="16">
        <v>0</v>
      </c>
      <c r="I60" s="16">
        <v>49680</v>
      </c>
      <c r="J60" s="16">
        <v>650160</v>
      </c>
      <c r="K60" s="16">
        <v>6000</v>
      </c>
      <c r="L60" s="16">
        <v>656160</v>
      </c>
      <c r="M60" s="16">
        <v>0</v>
      </c>
      <c r="N60" s="16">
        <v>0</v>
      </c>
      <c r="O60" s="16">
        <v>0</v>
      </c>
      <c r="P60" s="16">
        <f t="shared" si="18"/>
        <v>656160</v>
      </c>
    </row>
    <row r="61" spans="1:16" s="2" customFormat="1" ht="17.100000000000001" customHeight="1">
      <c r="A61" s="61"/>
      <c r="B61" s="64"/>
      <c r="C61" s="15" t="s">
        <v>1</v>
      </c>
      <c r="D61" s="16">
        <v>0</v>
      </c>
      <c r="E61" s="16">
        <v>0</v>
      </c>
      <c r="F61" s="16">
        <f>SUM(D61:E61)</f>
        <v>0</v>
      </c>
      <c r="G61" s="16"/>
      <c r="H61" s="16">
        <v>0</v>
      </c>
      <c r="I61" s="16">
        <f>SUM(G61:H61)</f>
        <v>0</v>
      </c>
      <c r="J61" s="16">
        <f>D61+G61</f>
        <v>0</v>
      </c>
      <c r="K61" s="16">
        <f>E61+H61</f>
        <v>0</v>
      </c>
      <c r="L61" s="16">
        <f>F61+I61</f>
        <v>0</v>
      </c>
      <c r="M61" s="16"/>
      <c r="N61" s="16">
        <v>0</v>
      </c>
      <c r="O61" s="16"/>
      <c r="P61" s="16">
        <f t="shared" si="18"/>
        <v>0</v>
      </c>
    </row>
    <row r="62" spans="1:16" s="2" customFormat="1" ht="17.100000000000001" customHeight="1">
      <c r="A62" s="61"/>
      <c r="B62" s="64"/>
      <c r="C62" s="15" t="s">
        <v>0</v>
      </c>
      <c r="D62" s="16">
        <f t="shared" ref="D62:P62" si="27">SUM(D59:D61)</f>
        <v>3869520</v>
      </c>
      <c r="E62" s="16">
        <f t="shared" si="27"/>
        <v>66600</v>
      </c>
      <c r="F62" s="16">
        <f t="shared" si="27"/>
        <v>3936120</v>
      </c>
      <c r="G62" s="16">
        <f t="shared" si="27"/>
        <v>5228400</v>
      </c>
      <c r="H62" s="16">
        <f t="shared" si="27"/>
        <v>97080</v>
      </c>
      <c r="I62" s="16">
        <f t="shared" si="27"/>
        <v>5325480</v>
      </c>
      <c r="J62" s="16">
        <f t="shared" si="27"/>
        <v>9097920</v>
      </c>
      <c r="K62" s="16">
        <f t="shared" si="27"/>
        <v>163680</v>
      </c>
      <c r="L62" s="16">
        <f t="shared" si="27"/>
        <v>9261600</v>
      </c>
      <c r="M62" s="16">
        <f t="shared" si="27"/>
        <v>32160</v>
      </c>
      <c r="N62" s="16">
        <f t="shared" si="27"/>
        <v>0</v>
      </c>
      <c r="O62" s="16">
        <f t="shared" si="27"/>
        <v>32160</v>
      </c>
      <c r="P62" s="16">
        <f t="shared" si="27"/>
        <v>9293760</v>
      </c>
    </row>
    <row r="63" spans="1:16" s="2" customFormat="1" ht="17.100000000000001" customHeight="1">
      <c r="A63" s="61"/>
      <c r="B63" s="64" t="s">
        <v>4</v>
      </c>
      <c r="C63" s="15" t="s">
        <v>3</v>
      </c>
      <c r="D63" s="17">
        <v>0</v>
      </c>
      <c r="E63" s="17">
        <v>0</v>
      </c>
      <c r="F63" s="17">
        <f t="shared" ref="F63:F68" si="28">SUM(D63:E63)</f>
        <v>0</v>
      </c>
      <c r="G63" s="17">
        <v>0</v>
      </c>
      <c r="H63" s="17">
        <v>0</v>
      </c>
      <c r="I63" s="17">
        <f t="shared" ref="I63:I68" si="29">SUM(G63:H63)</f>
        <v>0</v>
      </c>
      <c r="J63" s="17">
        <f t="shared" ref="J63:L68" si="30">D63+G63</f>
        <v>0</v>
      </c>
      <c r="K63" s="17">
        <f t="shared" si="30"/>
        <v>0</v>
      </c>
      <c r="L63" s="17">
        <f t="shared" si="30"/>
        <v>0</v>
      </c>
      <c r="M63" s="17">
        <v>0</v>
      </c>
      <c r="N63" s="17">
        <v>0</v>
      </c>
      <c r="O63" s="17">
        <v>0</v>
      </c>
      <c r="P63" s="17">
        <f t="shared" ref="P63:P91" si="31">L63+O63</f>
        <v>0</v>
      </c>
    </row>
    <row r="64" spans="1:16" s="2" customFormat="1" ht="17.100000000000001" customHeight="1">
      <c r="A64" s="61"/>
      <c r="B64" s="64"/>
      <c r="C64" s="15" t="s">
        <v>2</v>
      </c>
      <c r="D64" s="16">
        <v>0</v>
      </c>
      <c r="E64" s="16">
        <v>0</v>
      </c>
      <c r="F64" s="16">
        <f t="shared" si="28"/>
        <v>0</v>
      </c>
      <c r="G64" s="16">
        <v>0</v>
      </c>
      <c r="H64" s="16">
        <v>0</v>
      </c>
      <c r="I64" s="16">
        <f t="shared" si="29"/>
        <v>0</v>
      </c>
      <c r="J64" s="16">
        <f t="shared" si="30"/>
        <v>0</v>
      </c>
      <c r="K64" s="16">
        <f t="shared" si="30"/>
        <v>0</v>
      </c>
      <c r="L64" s="16">
        <f t="shared" si="30"/>
        <v>0</v>
      </c>
      <c r="M64" s="16">
        <v>0</v>
      </c>
      <c r="N64" s="16">
        <v>0</v>
      </c>
      <c r="O64" s="16">
        <v>0</v>
      </c>
      <c r="P64" s="16">
        <f t="shared" si="31"/>
        <v>0</v>
      </c>
    </row>
    <row r="65" spans="1:16" s="2" customFormat="1" ht="17.100000000000001" customHeight="1">
      <c r="A65" s="61"/>
      <c r="B65" s="64"/>
      <c r="C65" s="15" t="s">
        <v>1</v>
      </c>
      <c r="D65" s="16">
        <v>0</v>
      </c>
      <c r="E65" s="16">
        <v>0</v>
      </c>
      <c r="F65" s="16">
        <f t="shared" si="28"/>
        <v>0</v>
      </c>
      <c r="G65" s="16">
        <v>0</v>
      </c>
      <c r="H65" s="16">
        <v>0</v>
      </c>
      <c r="I65" s="16">
        <f t="shared" si="29"/>
        <v>0</v>
      </c>
      <c r="J65" s="16">
        <f t="shared" si="30"/>
        <v>0</v>
      </c>
      <c r="K65" s="16">
        <f t="shared" si="30"/>
        <v>0</v>
      </c>
      <c r="L65" s="16">
        <f t="shared" si="30"/>
        <v>0</v>
      </c>
      <c r="M65" s="16">
        <v>0</v>
      </c>
      <c r="N65" s="16">
        <v>0</v>
      </c>
      <c r="O65" s="16">
        <v>0</v>
      </c>
      <c r="P65" s="16">
        <f t="shared" si="31"/>
        <v>0</v>
      </c>
    </row>
    <row r="66" spans="1:16" s="2" customFormat="1" ht="17.100000000000001" customHeight="1">
      <c r="A66" s="61"/>
      <c r="B66" s="64"/>
      <c r="C66" s="15" t="s">
        <v>0</v>
      </c>
      <c r="D66" s="16">
        <v>0</v>
      </c>
      <c r="E66" s="16">
        <v>0</v>
      </c>
      <c r="F66" s="16">
        <f t="shared" si="28"/>
        <v>0</v>
      </c>
      <c r="G66" s="16">
        <v>0</v>
      </c>
      <c r="H66" s="16">
        <v>0</v>
      </c>
      <c r="I66" s="16">
        <f t="shared" si="29"/>
        <v>0</v>
      </c>
      <c r="J66" s="16">
        <f t="shared" si="30"/>
        <v>0</v>
      </c>
      <c r="K66" s="16">
        <f t="shared" si="30"/>
        <v>0</v>
      </c>
      <c r="L66" s="16">
        <f t="shared" si="30"/>
        <v>0</v>
      </c>
      <c r="M66" s="16">
        <v>0</v>
      </c>
      <c r="N66" s="16">
        <v>0</v>
      </c>
      <c r="O66" s="16">
        <v>0</v>
      </c>
      <c r="P66" s="16">
        <f t="shared" si="31"/>
        <v>0</v>
      </c>
    </row>
    <row r="67" spans="1:16" s="2" customFormat="1" ht="17.100000000000001" customHeight="1">
      <c r="A67" s="61"/>
      <c r="B67" s="64" t="s">
        <v>0</v>
      </c>
      <c r="C67" s="15" t="s">
        <v>3</v>
      </c>
      <c r="D67" s="16">
        <f>SUM(D55+D59+D63)</f>
        <v>3269040</v>
      </c>
      <c r="E67" s="16">
        <f>SUM(E55+E59+E63)</f>
        <v>60600</v>
      </c>
      <c r="F67" s="16">
        <f t="shared" si="28"/>
        <v>3329640</v>
      </c>
      <c r="G67" s="16">
        <f>SUM(G55+G59+G63)</f>
        <v>5178720</v>
      </c>
      <c r="H67" s="16">
        <f>SUM(H55+H59+H63)</f>
        <v>97080</v>
      </c>
      <c r="I67" s="16">
        <f t="shared" si="29"/>
        <v>5275800</v>
      </c>
      <c r="J67" s="16">
        <f t="shared" si="30"/>
        <v>8447760</v>
      </c>
      <c r="K67" s="16">
        <f t="shared" si="30"/>
        <v>157680</v>
      </c>
      <c r="L67" s="16">
        <f t="shared" si="30"/>
        <v>8605440</v>
      </c>
      <c r="M67" s="16">
        <f t="shared" ref="M67:O68" si="32">SUM(M55+M59+M63)</f>
        <v>32160</v>
      </c>
      <c r="N67" s="16">
        <f t="shared" si="32"/>
        <v>0</v>
      </c>
      <c r="O67" s="16">
        <f t="shared" si="32"/>
        <v>32160</v>
      </c>
      <c r="P67" s="16">
        <f t="shared" si="31"/>
        <v>8637600</v>
      </c>
    </row>
    <row r="68" spans="1:16" s="2" customFormat="1" ht="17.100000000000001" customHeight="1">
      <c r="A68" s="61"/>
      <c r="B68" s="64"/>
      <c r="C68" s="15" t="s">
        <v>2</v>
      </c>
      <c r="D68" s="16">
        <f>SUM(D56+D60+D64)</f>
        <v>600480</v>
      </c>
      <c r="E68" s="16">
        <f>SUM(E56+E60+E64)</f>
        <v>6000</v>
      </c>
      <c r="F68" s="16">
        <f t="shared" si="28"/>
        <v>606480</v>
      </c>
      <c r="G68" s="16">
        <f>SUM(G56+G60+G64)</f>
        <v>49680</v>
      </c>
      <c r="H68" s="16">
        <f>SUM(H56+H60+H64)</f>
        <v>0</v>
      </c>
      <c r="I68" s="16">
        <f t="shared" si="29"/>
        <v>49680</v>
      </c>
      <c r="J68" s="16">
        <f t="shared" si="30"/>
        <v>650160</v>
      </c>
      <c r="K68" s="16">
        <f t="shared" si="30"/>
        <v>6000</v>
      </c>
      <c r="L68" s="16">
        <f t="shared" si="30"/>
        <v>656160</v>
      </c>
      <c r="M68" s="16">
        <f t="shared" si="32"/>
        <v>0</v>
      </c>
      <c r="N68" s="16">
        <f t="shared" si="32"/>
        <v>0</v>
      </c>
      <c r="O68" s="16">
        <f t="shared" si="32"/>
        <v>0</v>
      </c>
      <c r="P68" s="16">
        <f t="shared" si="31"/>
        <v>656160</v>
      </c>
    </row>
    <row r="69" spans="1:16" s="2" customFormat="1" ht="17.100000000000001" customHeight="1">
      <c r="A69" s="61"/>
      <c r="B69" s="64"/>
      <c r="C69" s="15" t="s">
        <v>1</v>
      </c>
      <c r="D69" s="16">
        <v>54540</v>
      </c>
      <c r="E69" s="16">
        <v>0</v>
      </c>
      <c r="F69" s="16">
        <v>54540</v>
      </c>
      <c r="G69" s="16">
        <v>3334580</v>
      </c>
      <c r="H69" s="16">
        <v>0</v>
      </c>
      <c r="I69" s="16">
        <v>3334580</v>
      </c>
      <c r="J69" s="16">
        <v>3389120</v>
      </c>
      <c r="K69" s="16">
        <v>0</v>
      </c>
      <c r="L69" s="16">
        <v>3389120</v>
      </c>
      <c r="M69" s="16">
        <v>14810</v>
      </c>
      <c r="N69" s="16">
        <v>0</v>
      </c>
      <c r="O69" s="16">
        <v>14810</v>
      </c>
      <c r="P69" s="16">
        <f t="shared" si="31"/>
        <v>3403930</v>
      </c>
    </row>
    <row r="70" spans="1:16" s="2" customFormat="1" ht="17.100000000000001" customHeight="1">
      <c r="A70" s="62"/>
      <c r="B70" s="65"/>
      <c r="C70" s="20" t="s">
        <v>0</v>
      </c>
      <c r="D70" s="21">
        <f>SUM(D67:D69)</f>
        <v>3924060</v>
      </c>
      <c r="E70" s="21">
        <f>SUM(E67:E69)</f>
        <v>66600</v>
      </c>
      <c r="F70" s="21">
        <f>SUM(D70:E70)</f>
        <v>3990660</v>
      </c>
      <c r="G70" s="21">
        <f>SUM(G67:G69)</f>
        <v>8562980</v>
      </c>
      <c r="H70" s="21">
        <f>SUM(H67:H69)</f>
        <v>97080</v>
      </c>
      <c r="I70" s="21">
        <f>SUM(I67:I69)</f>
        <v>8660060</v>
      </c>
      <c r="J70" s="21">
        <f t="shared" ref="J70:L74" si="33">D70+G70</f>
        <v>12487040</v>
      </c>
      <c r="K70" s="21">
        <f t="shared" si="33"/>
        <v>163680</v>
      </c>
      <c r="L70" s="21">
        <f t="shared" si="33"/>
        <v>12650720</v>
      </c>
      <c r="M70" s="21">
        <f>SUM(M67:M69)</f>
        <v>46970</v>
      </c>
      <c r="N70" s="21">
        <f>SUM(N67:N69)</f>
        <v>0</v>
      </c>
      <c r="O70" s="21">
        <f>SUM(O67:O69)</f>
        <v>46970</v>
      </c>
      <c r="P70" s="21">
        <f t="shared" si="31"/>
        <v>12697690</v>
      </c>
    </row>
    <row r="71" spans="1:16" s="2" customFormat="1" ht="17.100000000000001" customHeight="1">
      <c r="A71" s="66" t="s">
        <v>14</v>
      </c>
      <c r="B71" s="67" t="s">
        <v>6</v>
      </c>
      <c r="C71" s="18" t="s">
        <v>3</v>
      </c>
      <c r="D71" s="19">
        <v>0</v>
      </c>
      <c r="E71" s="19">
        <v>0</v>
      </c>
      <c r="F71" s="19">
        <f>SUM(D71:E71)</f>
        <v>0</v>
      </c>
      <c r="G71" s="19">
        <v>0</v>
      </c>
      <c r="H71" s="19">
        <v>0</v>
      </c>
      <c r="I71" s="19">
        <f>SUM(G71:H71)</f>
        <v>0</v>
      </c>
      <c r="J71" s="19">
        <f t="shared" si="33"/>
        <v>0</v>
      </c>
      <c r="K71" s="19">
        <f t="shared" si="33"/>
        <v>0</v>
      </c>
      <c r="L71" s="19">
        <f t="shared" si="33"/>
        <v>0</v>
      </c>
      <c r="M71" s="19">
        <v>0</v>
      </c>
      <c r="N71" s="19">
        <v>0</v>
      </c>
      <c r="O71" s="19">
        <v>0</v>
      </c>
      <c r="P71" s="19">
        <f t="shared" si="31"/>
        <v>0</v>
      </c>
    </row>
    <row r="72" spans="1:16" s="2" customFormat="1" ht="17.100000000000001" customHeight="1">
      <c r="A72" s="61"/>
      <c r="B72" s="64"/>
      <c r="C72" s="15" t="s">
        <v>2</v>
      </c>
      <c r="D72" s="16">
        <v>0</v>
      </c>
      <c r="E72" s="16">
        <v>0</v>
      </c>
      <c r="F72" s="16">
        <f>SUM(D72:E72)</f>
        <v>0</v>
      </c>
      <c r="G72" s="16">
        <v>0</v>
      </c>
      <c r="H72" s="16">
        <v>0</v>
      </c>
      <c r="I72" s="16">
        <f>SUM(G72:H72)</f>
        <v>0</v>
      </c>
      <c r="J72" s="16">
        <f t="shared" si="33"/>
        <v>0</v>
      </c>
      <c r="K72" s="16">
        <f t="shared" si="33"/>
        <v>0</v>
      </c>
      <c r="L72" s="16">
        <f t="shared" si="33"/>
        <v>0</v>
      </c>
      <c r="M72" s="16">
        <v>0</v>
      </c>
      <c r="N72" s="16">
        <v>0</v>
      </c>
      <c r="O72" s="16">
        <v>0</v>
      </c>
      <c r="P72" s="16">
        <f t="shared" si="31"/>
        <v>0</v>
      </c>
    </row>
    <row r="73" spans="1:16" s="2" customFormat="1" ht="17.100000000000001" customHeight="1">
      <c r="A73" s="61"/>
      <c r="B73" s="64"/>
      <c r="C73" s="15" t="s">
        <v>1</v>
      </c>
      <c r="D73" s="16">
        <v>0</v>
      </c>
      <c r="E73" s="16">
        <v>0</v>
      </c>
      <c r="F73" s="16">
        <f>SUM(D73:E73)</f>
        <v>0</v>
      </c>
      <c r="G73" s="16">
        <v>0</v>
      </c>
      <c r="H73" s="16">
        <v>0</v>
      </c>
      <c r="I73" s="16">
        <f>SUM(G73:H73)</f>
        <v>0</v>
      </c>
      <c r="J73" s="16">
        <f t="shared" si="33"/>
        <v>0</v>
      </c>
      <c r="K73" s="16">
        <f t="shared" si="33"/>
        <v>0</v>
      </c>
      <c r="L73" s="16">
        <f t="shared" si="33"/>
        <v>0</v>
      </c>
      <c r="M73" s="16">
        <v>0</v>
      </c>
      <c r="N73" s="16">
        <v>0</v>
      </c>
      <c r="O73" s="16">
        <v>0</v>
      </c>
      <c r="P73" s="16">
        <f t="shared" si="31"/>
        <v>0</v>
      </c>
    </row>
    <row r="74" spans="1:16" s="2" customFormat="1" ht="17.100000000000001" customHeight="1">
      <c r="A74" s="61"/>
      <c r="B74" s="64"/>
      <c r="C74" s="15" t="s">
        <v>0</v>
      </c>
      <c r="D74" s="16">
        <v>0</v>
      </c>
      <c r="E74" s="16">
        <v>0</v>
      </c>
      <c r="F74" s="16">
        <f>SUM(D74:E74)</f>
        <v>0</v>
      </c>
      <c r="G74" s="16">
        <v>0</v>
      </c>
      <c r="H74" s="16">
        <v>0</v>
      </c>
      <c r="I74" s="16">
        <f>SUM(G74:H74)</f>
        <v>0</v>
      </c>
      <c r="J74" s="16">
        <f t="shared" si="33"/>
        <v>0</v>
      </c>
      <c r="K74" s="16">
        <f t="shared" si="33"/>
        <v>0</v>
      </c>
      <c r="L74" s="16">
        <f t="shared" si="33"/>
        <v>0</v>
      </c>
      <c r="M74" s="16">
        <v>0</v>
      </c>
      <c r="N74" s="16">
        <v>0</v>
      </c>
      <c r="O74" s="16">
        <v>0</v>
      </c>
      <c r="P74" s="16">
        <f t="shared" si="31"/>
        <v>0</v>
      </c>
    </row>
    <row r="75" spans="1:16" s="2" customFormat="1" ht="17.100000000000001" customHeight="1">
      <c r="A75" s="61"/>
      <c r="B75" s="64" t="s">
        <v>5</v>
      </c>
      <c r="C75" s="15" t="s">
        <v>3</v>
      </c>
      <c r="D75" s="16">
        <v>30200</v>
      </c>
      <c r="E75" s="16">
        <v>19200</v>
      </c>
      <c r="F75" s="16">
        <v>49400</v>
      </c>
      <c r="G75" s="16">
        <v>99050</v>
      </c>
      <c r="H75" s="16">
        <v>21600</v>
      </c>
      <c r="I75" s="16">
        <v>120650</v>
      </c>
      <c r="J75" s="16">
        <v>129250</v>
      </c>
      <c r="K75" s="16">
        <v>40800</v>
      </c>
      <c r="L75" s="16">
        <v>170050</v>
      </c>
      <c r="M75" s="16">
        <v>0</v>
      </c>
      <c r="N75" s="16">
        <v>0</v>
      </c>
      <c r="O75" s="16">
        <v>0</v>
      </c>
      <c r="P75" s="16">
        <f t="shared" si="31"/>
        <v>170050</v>
      </c>
    </row>
    <row r="76" spans="1:16" s="2" customFormat="1" ht="17.100000000000001" customHeight="1">
      <c r="A76" s="61"/>
      <c r="B76" s="64"/>
      <c r="C76" s="15" t="s">
        <v>2</v>
      </c>
      <c r="D76" s="16">
        <v>0</v>
      </c>
      <c r="E76" s="16">
        <v>0</v>
      </c>
      <c r="F76" s="16">
        <f>SUM(D76:E76)</f>
        <v>0</v>
      </c>
      <c r="G76" s="16">
        <v>0</v>
      </c>
      <c r="H76" s="16">
        <v>0</v>
      </c>
      <c r="I76" s="16">
        <f>SUM(G76:H76)</f>
        <v>0</v>
      </c>
      <c r="J76" s="16">
        <f t="shared" ref="J76:L77" si="34">D76+G76</f>
        <v>0</v>
      </c>
      <c r="K76" s="16">
        <f t="shared" si="34"/>
        <v>0</v>
      </c>
      <c r="L76" s="16">
        <f t="shared" si="34"/>
        <v>0</v>
      </c>
      <c r="M76" s="16">
        <v>0</v>
      </c>
      <c r="N76" s="16">
        <v>0</v>
      </c>
      <c r="O76" s="16">
        <v>0</v>
      </c>
      <c r="P76" s="16">
        <f t="shared" si="31"/>
        <v>0</v>
      </c>
    </row>
    <row r="77" spans="1:16" s="2" customFormat="1" ht="17.100000000000001" customHeight="1">
      <c r="A77" s="61"/>
      <c r="B77" s="64"/>
      <c r="C77" s="15" t="s">
        <v>1</v>
      </c>
      <c r="D77" s="16">
        <v>0</v>
      </c>
      <c r="E77" s="16">
        <v>0</v>
      </c>
      <c r="F77" s="16">
        <f>SUM(D77:E77)</f>
        <v>0</v>
      </c>
      <c r="G77" s="16">
        <v>0</v>
      </c>
      <c r="H77" s="16">
        <v>0</v>
      </c>
      <c r="I77" s="16">
        <f>SUM(G77:H77)</f>
        <v>0</v>
      </c>
      <c r="J77" s="16">
        <f t="shared" si="34"/>
        <v>0</v>
      </c>
      <c r="K77" s="16">
        <f t="shared" si="34"/>
        <v>0</v>
      </c>
      <c r="L77" s="16">
        <f t="shared" si="34"/>
        <v>0</v>
      </c>
      <c r="M77" s="16">
        <v>0</v>
      </c>
      <c r="N77" s="16">
        <v>0</v>
      </c>
      <c r="O77" s="16">
        <v>0</v>
      </c>
      <c r="P77" s="16">
        <f t="shared" si="31"/>
        <v>0</v>
      </c>
    </row>
    <row r="78" spans="1:16" s="2" customFormat="1" ht="17.100000000000001" customHeight="1">
      <c r="A78" s="61"/>
      <c r="B78" s="64"/>
      <c r="C78" s="15" t="s">
        <v>0</v>
      </c>
      <c r="D78" s="16">
        <f t="shared" ref="D78:O78" si="35">SUM(D75:D77)</f>
        <v>30200</v>
      </c>
      <c r="E78" s="16">
        <f t="shared" si="35"/>
        <v>19200</v>
      </c>
      <c r="F78" s="16">
        <f t="shared" si="35"/>
        <v>49400</v>
      </c>
      <c r="G78" s="16">
        <f t="shared" si="35"/>
        <v>99050</v>
      </c>
      <c r="H78" s="16">
        <f t="shared" si="35"/>
        <v>21600</v>
      </c>
      <c r="I78" s="16">
        <f t="shared" si="35"/>
        <v>120650</v>
      </c>
      <c r="J78" s="16">
        <f t="shared" si="35"/>
        <v>129250</v>
      </c>
      <c r="K78" s="16">
        <f t="shared" si="35"/>
        <v>40800</v>
      </c>
      <c r="L78" s="16">
        <f t="shared" si="35"/>
        <v>170050</v>
      </c>
      <c r="M78" s="16">
        <f t="shared" si="35"/>
        <v>0</v>
      </c>
      <c r="N78" s="16">
        <f t="shared" si="35"/>
        <v>0</v>
      </c>
      <c r="O78" s="16">
        <f t="shared" si="35"/>
        <v>0</v>
      </c>
      <c r="P78" s="16">
        <f t="shared" si="31"/>
        <v>170050</v>
      </c>
    </row>
    <row r="79" spans="1:16" s="2" customFormat="1" ht="17.100000000000001" customHeight="1">
      <c r="A79" s="61"/>
      <c r="B79" s="64" t="s">
        <v>4</v>
      </c>
      <c r="C79" s="15" t="s">
        <v>3</v>
      </c>
      <c r="D79" s="17">
        <v>0</v>
      </c>
      <c r="E79" s="17">
        <v>0</v>
      </c>
      <c r="F79" s="17">
        <f t="shared" ref="F79:F90" si="36">SUM(D79:E79)</f>
        <v>0</v>
      </c>
      <c r="G79" s="17">
        <v>0</v>
      </c>
      <c r="H79" s="17">
        <v>0</v>
      </c>
      <c r="I79" s="17">
        <f t="shared" ref="I79:I90" si="37">SUM(G79:H79)</f>
        <v>0</v>
      </c>
      <c r="J79" s="17">
        <f t="shared" ref="J79:J90" si="38">D79+G79</f>
        <v>0</v>
      </c>
      <c r="K79" s="17">
        <f t="shared" ref="K79:K90" si="39">E79+H79</f>
        <v>0</v>
      </c>
      <c r="L79" s="17">
        <f t="shared" ref="L79:L90" si="40">F79+I79</f>
        <v>0</v>
      </c>
      <c r="M79" s="17">
        <v>0</v>
      </c>
      <c r="N79" s="17">
        <v>0</v>
      </c>
      <c r="O79" s="17">
        <v>0</v>
      </c>
      <c r="P79" s="17">
        <f t="shared" si="31"/>
        <v>0</v>
      </c>
    </row>
    <row r="80" spans="1:16" s="2" customFormat="1" ht="17.100000000000001" customHeight="1">
      <c r="A80" s="61"/>
      <c r="B80" s="64"/>
      <c r="C80" s="15" t="s">
        <v>2</v>
      </c>
      <c r="D80" s="16">
        <v>0</v>
      </c>
      <c r="E80" s="16">
        <v>0</v>
      </c>
      <c r="F80" s="16">
        <f t="shared" si="36"/>
        <v>0</v>
      </c>
      <c r="G80" s="16">
        <v>0</v>
      </c>
      <c r="H80" s="16">
        <v>0</v>
      </c>
      <c r="I80" s="16">
        <f t="shared" si="37"/>
        <v>0</v>
      </c>
      <c r="J80" s="16">
        <f t="shared" si="38"/>
        <v>0</v>
      </c>
      <c r="K80" s="16">
        <f t="shared" si="39"/>
        <v>0</v>
      </c>
      <c r="L80" s="16">
        <f t="shared" si="40"/>
        <v>0</v>
      </c>
      <c r="M80" s="16">
        <v>0</v>
      </c>
      <c r="N80" s="16">
        <v>0</v>
      </c>
      <c r="O80" s="16">
        <v>0</v>
      </c>
      <c r="P80" s="16">
        <f t="shared" si="31"/>
        <v>0</v>
      </c>
    </row>
    <row r="81" spans="1:16" s="2" customFormat="1" ht="17.100000000000001" customHeight="1">
      <c r="A81" s="61"/>
      <c r="B81" s="64"/>
      <c r="C81" s="15" t="s">
        <v>1</v>
      </c>
      <c r="D81" s="16">
        <v>0</v>
      </c>
      <c r="E81" s="16">
        <v>0</v>
      </c>
      <c r="F81" s="16">
        <f t="shared" si="36"/>
        <v>0</v>
      </c>
      <c r="G81" s="16">
        <v>0</v>
      </c>
      <c r="H81" s="16">
        <v>0</v>
      </c>
      <c r="I81" s="16">
        <f t="shared" si="37"/>
        <v>0</v>
      </c>
      <c r="J81" s="16">
        <f t="shared" si="38"/>
        <v>0</v>
      </c>
      <c r="K81" s="16">
        <f t="shared" si="39"/>
        <v>0</v>
      </c>
      <c r="L81" s="16">
        <f t="shared" si="40"/>
        <v>0</v>
      </c>
      <c r="M81" s="16">
        <v>0</v>
      </c>
      <c r="N81" s="16">
        <v>0</v>
      </c>
      <c r="O81" s="16">
        <v>0</v>
      </c>
      <c r="P81" s="16">
        <f t="shared" si="31"/>
        <v>0</v>
      </c>
    </row>
    <row r="82" spans="1:16" s="2" customFormat="1" ht="17.100000000000001" customHeight="1">
      <c r="A82" s="61"/>
      <c r="B82" s="64"/>
      <c r="C82" s="15" t="s">
        <v>0</v>
      </c>
      <c r="D82" s="16">
        <v>0</v>
      </c>
      <c r="E82" s="16">
        <v>0</v>
      </c>
      <c r="F82" s="16">
        <f t="shared" si="36"/>
        <v>0</v>
      </c>
      <c r="G82" s="16">
        <v>0</v>
      </c>
      <c r="H82" s="16">
        <v>0</v>
      </c>
      <c r="I82" s="16">
        <f t="shared" si="37"/>
        <v>0</v>
      </c>
      <c r="J82" s="16">
        <f t="shared" si="38"/>
        <v>0</v>
      </c>
      <c r="K82" s="16">
        <f t="shared" si="39"/>
        <v>0</v>
      </c>
      <c r="L82" s="16">
        <f t="shared" si="40"/>
        <v>0</v>
      </c>
      <c r="M82" s="16">
        <v>0</v>
      </c>
      <c r="N82" s="16">
        <v>0</v>
      </c>
      <c r="O82" s="16">
        <v>0</v>
      </c>
      <c r="P82" s="16">
        <f t="shared" si="31"/>
        <v>0</v>
      </c>
    </row>
    <row r="83" spans="1:16" s="2" customFormat="1" ht="17.100000000000001" customHeight="1">
      <c r="A83" s="61"/>
      <c r="B83" s="64" t="s">
        <v>0</v>
      </c>
      <c r="C83" s="15" t="s">
        <v>3</v>
      </c>
      <c r="D83" s="16">
        <f t="shared" ref="D83:E86" si="41">SUM(D71+D75+D79)</f>
        <v>30200</v>
      </c>
      <c r="E83" s="16">
        <f t="shared" si="41"/>
        <v>19200</v>
      </c>
      <c r="F83" s="16">
        <f t="shared" si="36"/>
        <v>49400</v>
      </c>
      <c r="G83" s="16">
        <f t="shared" ref="G83:H86" si="42">SUM(G71+G75+G79)</f>
        <v>99050</v>
      </c>
      <c r="H83" s="16">
        <f t="shared" si="42"/>
        <v>21600</v>
      </c>
      <c r="I83" s="16">
        <f t="shared" si="37"/>
        <v>120650</v>
      </c>
      <c r="J83" s="16">
        <f t="shared" si="38"/>
        <v>129250</v>
      </c>
      <c r="K83" s="16">
        <f t="shared" si="39"/>
        <v>40800</v>
      </c>
      <c r="L83" s="16">
        <f t="shared" si="40"/>
        <v>170050</v>
      </c>
      <c r="M83" s="16">
        <f t="shared" ref="M83:O86" si="43">SUM(M71+M75+M79)</f>
        <v>0</v>
      </c>
      <c r="N83" s="16">
        <f t="shared" si="43"/>
        <v>0</v>
      </c>
      <c r="O83" s="16">
        <f t="shared" si="43"/>
        <v>0</v>
      </c>
      <c r="P83" s="16">
        <f t="shared" si="31"/>
        <v>170050</v>
      </c>
    </row>
    <row r="84" spans="1:16" s="2" customFormat="1" ht="17.100000000000001" customHeight="1">
      <c r="A84" s="61"/>
      <c r="B84" s="64"/>
      <c r="C84" s="15" t="s">
        <v>2</v>
      </c>
      <c r="D84" s="16">
        <f t="shared" si="41"/>
        <v>0</v>
      </c>
      <c r="E84" s="16">
        <f t="shared" si="41"/>
        <v>0</v>
      </c>
      <c r="F84" s="16">
        <f t="shared" si="36"/>
        <v>0</v>
      </c>
      <c r="G84" s="16">
        <f t="shared" si="42"/>
        <v>0</v>
      </c>
      <c r="H84" s="16">
        <f t="shared" si="42"/>
        <v>0</v>
      </c>
      <c r="I84" s="16">
        <f t="shared" si="37"/>
        <v>0</v>
      </c>
      <c r="J84" s="16">
        <f t="shared" si="38"/>
        <v>0</v>
      </c>
      <c r="K84" s="16">
        <f t="shared" si="39"/>
        <v>0</v>
      </c>
      <c r="L84" s="16">
        <f t="shared" si="40"/>
        <v>0</v>
      </c>
      <c r="M84" s="16">
        <f t="shared" si="43"/>
        <v>0</v>
      </c>
      <c r="N84" s="16">
        <f t="shared" si="43"/>
        <v>0</v>
      </c>
      <c r="O84" s="16">
        <f t="shared" si="43"/>
        <v>0</v>
      </c>
      <c r="P84" s="16">
        <f t="shared" si="31"/>
        <v>0</v>
      </c>
    </row>
    <row r="85" spans="1:16" s="2" customFormat="1" ht="17.100000000000001" customHeight="1">
      <c r="A85" s="61"/>
      <c r="B85" s="64"/>
      <c r="C85" s="15" t="s">
        <v>1</v>
      </c>
      <c r="D85" s="16">
        <f t="shared" si="41"/>
        <v>0</v>
      </c>
      <c r="E85" s="16">
        <f t="shared" si="41"/>
        <v>0</v>
      </c>
      <c r="F85" s="16">
        <f t="shared" si="36"/>
        <v>0</v>
      </c>
      <c r="G85" s="16">
        <f t="shared" si="42"/>
        <v>0</v>
      </c>
      <c r="H85" s="16">
        <f t="shared" si="42"/>
        <v>0</v>
      </c>
      <c r="I85" s="16">
        <f t="shared" si="37"/>
        <v>0</v>
      </c>
      <c r="J85" s="16">
        <f t="shared" si="38"/>
        <v>0</v>
      </c>
      <c r="K85" s="16">
        <f t="shared" si="39"/>
        <v>0</v>
      </c>
      <c r="L85" s="16">
        <f t="shared" si="40"/>
        <v>0</v>
      </c>
      <c r="M85" s="16">
        <f t="shared" si="43"/>
        <v>0</v>
      </c>
      <c r="N85" s="16">
        <f t="shared" si="43"/>
        <v>0</v>
      </c>
      <c r="O85" s="16">
        <f t="shared" si="43"/>
        <v>0</v>
      </c>
      <c r="P85" s="16">
        <f t="shared" si="31"/>
        <v>0</v>
      </c>
    </row>
    <row r="86" spans="1:16" s="2" customFormat="1" ht="17.100000000000001" customHeight="1">
      <c r="A86" s="62"/>
      <c r="B86" s="65"/>
      <c r="C86" s="20" t="s">
        <v>0</v>
      </c>
      <c r="D86" s="21">
        <f t="shared" si="41"/>
        <v>30200</v>
      </c>
      <c r="E86" s="21">
        <f t="shared" si="41"/>
        <v>19200</v>
      </c>
      <c r="F86" s="21">
        <f t="shared" si="36"/>
        <v>49400</v>
      </c>
      <c r="G86" s="21">
        <f t="shared" si="42"/>
        <v>99050</v>
      </c>
      <c r="H86" s="21">
        <f t="shared" si="42"/>
        <v>21600</v>
      </c>
      <c r="I86" s="21">
        <f t="shared" si="37"/>
        <v>120650</v>
      </c>
      <c r="J86" s="21">
        <f t="shared" si="38"/>
        <v>129250</v>
      </c>
      <c r="K86" s="21">
        <f t="shared" si="39"/>
        <v>40800</v>
      </c>
      <c r="L86" s="21">
        <f t="shared" si="40"/>
        <v>170050</v>
      </c>
      <c r="M86" s="21">
        <f t="shared" si="43"/>
        <v>0</v>
      </c>
      <c r="N86" s="21">
        <f t="shared" si="43"/>
        <v>0</v>
      </c>
      <c r="O86" s="21">
        <f t="shared" si="43"/>
        <v>0</v>
      </c>
      <c r="P86" s="21">
        <f t="shared" si="31"/>
        <v>170050</v>
      </c>
    </row>
    <row r="87" spans="1:16" s="2" customFormat="1" ht="17.100000000000001" customHeight="1">
      <c r="A87" s="66" t="s">
        <v>13</v>
      </c>
      <c r="B87" s="67" t="s">
        <v>6</v>
      </c>
      <c r="C87" s="18" t="s">
        <v>3</v>
      </c>
      <c r="D87" s="19">
        <v>0</v>
      </c>
      <c r="E87" s="19">
        <v>0</v>
      </c>
      <c r="F87" s="19">
        <f t="shared" si="36"/>
        <v>0</v>
      </c>
      <c r="G87" s="19">
        <v>0</v>
      </c>
      <c r="H87" s="19">
        <v>0</v>
      </c>
      <c r="I87" s="19">
        <f t="shared" si="37"/>
        <v>0</v>
      </c>
      <c r="J87" s="19">
        <f t="shared" si="38"/>
        <v>0</v>
      </c>
      <c r="K87" s="19">
        <f t="shared" si="39"/>
        <v>0</v>
      </c>
      <c r="L87" s="19">
        <f t="shared" si="40"/>
        <v>0</v>
      </c>
      <c r="M87" s="19">
        <v>0</v>
      </c>
      <c r="N87" s="19">
        <v>0</v>
      </c>
      <c r="O87" s="19">
        <v>0</v>
      </c>
      <c r="P87" s="19">
        <f t="shared" si="31"/>
        <v>0</v>
      </c>
    </row>
    <row r="88" spans="1:16" s="2" customFormat="1" ht="17.100000000000001" customHeight="1">
      <c r="A88" s="61"/>
      <c r="B88" s="64"/>
      <c r="C88" s="15" t="s">
        <v>2</v>
      </c>
      <c r="D88" s="16">
        <v>0</v>
      </c>
      <c r="E88" s="16">
        <v>0</v>
      </c>
      <c r="F88" s="16">
        <f t="shared" si="36"/>
        <v>0</v>
      </c>
      <c r="G88" s="16">
        <v>0</v>
      </c>
      <c r="H88" s="16">
        <v>0</v>
      </c>
      <c r="I88" s="16">
        <f t="shared" si="37"/>
        <v>0</v>
      </c>
      <c r="J88" s="16">
        <f t="shared" si="38"/>
        <v>0</v>
      </c>
      <c r="K88" s="16">
        <f t="shared" si="39"/>
        <v>0</v>
      </c>
      <c r="L88" s="16">
        <f t="shared" si="40"/>
        <v>0</v>
      </c>
      <c r="M88" s="16">
        <v>0</v>
      </c>
      <c r="N88" s="16">
        <v>0</v>
      </c>
      <c r="O88" s="16">
        <v>0</v>
      </c>
      <c r="P88" s="16">
        <f t="shared" si="31"/>
        <v>0</v>
      </c>
    </row>
    <row r="89" spans="1:16" s="2" customFormat="1" ht="17.100000000000001" customHeight="1">
      <c r="A89" s="61"/>
      <c r="B89" s="64"/>
      <c r="C89" s="15" t="s">
        <v>1</v>
      </c>
      <c r="D89" s="16">
        <v>0</v>
      </c>
      <c r="E89" s="16">
        <v>0</v>
      </c>
      <c r="F89" s="16">
        <f t="shared" si="36"/>
        <v>0</v>
      </c>
      <c r="G89" s="16">
        <v>0</v>
      </c>
      <c r="H89" s="16">
        <v>0</v>
      </c>
      <c r="I89" s="16">
        <f t="shared" si="37"/>
        <v>0</v>
      </c>
      <c r="J89" s="16">
        <f t="shared" si="38"/>
        <v>0</v>
      </c>
      <c r="K89" s="16">
        <f t="shared" si="39"/>
        <v>0</v>
      </c>
      <c r="L89" s="16">
        <f t="shared" si="40"/>
        <v>0</v>
      </c>
      <c r="M89" s="16">
        <v>0</v>
      </c>
      <c r="N89" s="16">
        <v>0</v>
      </c>
      <c r="O89" s="16">
        <v>0</v>
      </c>
      <c r="P89" s="16">
        <f t="shared" si="31"/>
        <v>0</v>
      </c>
    </row>
    <row r="90" spans="1:16" s="2" customFormat="1" ht="17.100000000000001" customHeight="1">
      <c r="A90" s="61"/>
      <c r="B90" s="64"/>
      <c r="C90" s="15" t="s">
        <v>0</v>
      </c>
      <c r="D90" s="16">
        <v>0</v>
      </c>
      <c r="E90" s="16">
        <v>0</v>
      </c>
      <c r="F90" s="16">
        <f t="shared" si="36"/>
        <v>0</v>
      </c>
      <c r="G90" s="16">
        <v>0</v>
      </c>
      <c r="H90" s="16">
        <v>0</v>
      </c>
      <c r="I90" s="16">
        <f t="shared" si="37"/>
        <v>0</v>
      </c>
      <c r="J90" s="16">
        <f t="shared" si="38"/>
        <v>0</v>
      </c>
      <c r="K90" s="16">
        <f t="shared" si="39"/>
        <v>0</v>
      </c>
      <c r="L90" s="16">
        <f t="shared" si="40"/>
        <v>0</v>
      </c>
      <c r="M90" s="16">
        <v>0</v>
      </c>
      <c r="N90" s="16">
        <v>0</v>
      </c>
      <c r="O90" s="16">
        <v>0</v>
      </c>
      <c r="P90" s="16">
        <f t="shared" si="31"/>
        <v>0</v>
      </c>
    </row>
    <row r="91" spans="1:16" s="2" customFormat="1" ht="17.100000000000001" customHeight="1">
      <c r="A91" s="61"/>
      <c r="B91" s="64" t="s">
        <v>5</v>
      </c>
      <c r="C91" s="15" t="s">
        <v>3</v>
      </c>
      <c r="D91" s="17">
        <v>1479383</v>
      </c>
      <c r="E91" s="17">
        <v>0</v>
      </c>
      <c r="F91" s="17">
        <v>1479383</v>
      </c>
      <c r="G91" s="17">
        <v>2349537</v>
      </c>
      <c r="H91" s="17">
        <v>80640</v>
      </c>
      <c r="I91" s="17">
        <v>2430177</v>
      </c>
      <c r="J91" s="17">
        <v>3828920</v>
      </c>
      <c r="K91" s="17">
        <v>80640</v>
      </c>
      <c r="L91" s="17">
        <v>3909560</v>
      </c>
      <c r="M91" s="17">
        <v>600</v>
      </c>
      <c r="N91" s="17">
        <v>0</v>
      </c>
      <c r="O91" s="17">
        <v>600</v>
      </c>
      <c r="P91" s="17">
        <f t="shared" si="31"/>
        <v>3910160</v>
      </c>
    </row>
    <row r="92" spans="1:16" s="2" customFormat="1" ht="17.100000000000001" customHeight="1">
      <c r="A92" s="61"/>
      <c r="B92" s="64"/>
      <c r="C92" s="15" t="s">
        <v>2</v>
      </c>
      <c r="D92" s="16">
        <v>0</v>
      </c>
      <c r="E92" s="16">
        <v>0</v>
      </c>
      <c r="F92" s="16">
        <v>0</v>
      </c>
      <c r="G92" s="16">
        <v>0</v>
      </c>
      <c r="H92" s="16">
        <v>0</v>
      </c>
      <c r="I92" s="16">
        <v>0</v>
      </c>
      <c r="J92" s="16">
        <v>0</v>
      </c>
      <c r="K92" s="16">
        <v>0</v>
      </c>
      <c r="L92" s="16">
        <v>0</v>
      </c>
      <c r="M92" s="16">
        <v>0</v>
      </c>
      <c r="N92" s="16">
        <v>0</v>
      </c>
      <c r="O92" s="16">
        <v>0</v>
      </c>
      <c r="P92" s="16">
        <v>0</v>
      </c>
    </row>
    <row r="93" spans="1:16" s="2" customFormat="1" ht="17.100000000000001" customHeight="1">
      <c r="A93" s="61"/>
      <c r="B93" s="64"/>
      <c r="C93" s="15" t="s">
        <v>1</v>
      </c>
      <c r="D93" s="16">
        <v>7800</v>
      </c>
      <c r="E93" s="16">
        <v>0</v>
      </c>
      <c r="F93" s="16">
        <v>7800</v>
      </c>
      <c r="G93" s="16">
        <v>223410</v>
      </c>
      <c r="H93" s="16">
        <v>0</v>
      </c>
      <c r="I93" s="16">
        <v>223410</v>
      </c>
      <c r="J93" s="16">
        <v>231210</v>
      </c>
      <c r="K93" s="16">
        <v>0</v>
      </c>
      <c r="L93" s="16">
        <v>231210</v>
      </c>
      <c r="M93" s="16">
        <v>0</v>
      </c>
      <c r="N93" s="16">
        <v>0</v>
      </c>
      <c r="O93" s="16">
        <v>0</v>
      </c>
      <c r="P93" s="16">
        <f>L93+O93</f>
        <v>231210</v>
      </c>
    </row>
    <row r="94" spans="1:16" s="2" customFormat="1" ht="17.100000000000001" customHeight="1">
      <c r="A94" s="61"/>
      <c r="B94" s="64"/>
      <c r="C94" s="15" t="s">
        <v>0</v>
      </c>
      <c r="D94" s="16">
        <f t="shared" ref="D94:P94" si="44">SUM(D91:D93)</f>
        <v>1487183</v>
      </c>
      <c r="E94" s="16">
        <f t="shared" si="44"/>
        <v>0</v>
      </c>
      <c r="F94" s="16">
        <f t="shared" si="44"/>
        <v>1487183</v>
      </c>
      <c r="G94" s="16">
        <f t="shared" si="44"/>
        <v>2572947</v>
      </c>
      <c r="H94" s="16">
        <f t="shared" si="44"/>
        <v>80640</v>
      </c>
      <c r="I94" s="16">
        <f t="shared" si="44"/>
        <v>2653587</v>
      </c>
      <c r="J94" s="16">
        <f t="shared" si="44"/>
        <v>4060130</v>
      </c>
      <c r="K94" s="16">
        <f t="shared" si="44"/>
        <v>80640</v>
      </c>
      <c r="L94" s="16">
        <f t="shared" si="44"/>
        <v>4140770</v>
      </c>
      <c r="M94" s="16">
        <f t="shared" si="44"/>
        <v>600</v>
      </c>
      <c r="N94" s="16">
        <f t="shared" si="44"/>
        <v>0</v>
      </c>
      <c r="O94" s="16">
        <f t="shared" si="44"/>
        <v>600</v>
      </c>
      <c r="P94" s="16">
        <f t="shared" si="44"/>
        <v>4141370</v>
      </c>
    </row>
    <row r="95" spans="1:16" s="2" customFormat="1" ht="17.100000000000001" customHeight="1">
      <c r="A95" s="61"/>
      <c r="B95" s="64" t="s">
        <v>4</v>
      </c>
      <c r="C95" s="15" t="s">
        <v>3</v>
      </c>
      <c r="D95" s="17">
        <v>0</v>
      </c>
      <c r="E95" s="17">
        <v>0</v>
      </c>
      <c r="F95" s="17">
        <f t="shared" ref="F95:F106" si="45">SUM(D95:E95)</f>
        <v>0</v>
      </c>
      <c r="G95" s="17">
        <v>0</v>
      </c>
      <c r="H95" s="17">
        <v>0</v>
      </c>
      <c r="I95" s="17">
        <f t="shared" ref="I95:I106" si="46">SUM(G95:H95)</f>
        <v>0</v>
      </c>
      <c r="J95" s="17">
        <f t="shared" ref="J95:J106" si="47">D95+G95</f>
        <v>0</v>
      </c>
      <c r="K95" s="17">
        <f t="shared" ref="K95:K106" si="48">E95+H95</f>
        <v>0</v>
      </c>
      <c r="L95" s="17">
        <f t="shared" ref="L95:L106" si="49">F95+I95</f>
        <v>0</v>
      </c>
      <c r="M95" s="17">
        <v>0</v>
      </c>
      <c r="N95" s="17">
        <v>0</v>
      </c>
      <c r="O95" s="17">
        <v>0</v>
      </c>
      <c r="P95" s="17">
        <f t="shared" ref="P95:P109" si="50">L95+O95</f>
        <v>0</v>
      </c>
    </row>
    <row r="96" spans="1:16" s="2" customFormat="1" ht="17.100000000000001" customHeight="1">
      <c r="A96" s="61"/>
      <c r="B96" s="64"/>
      <c r="C96" s="15" t="s">
        <v>2</v>
      </c>
      <c r="D96" s="16">
        <v>0</v>
      </c>
      <c r="E96" s="16">
        <v>0</v>
      </c>
      <c r="F96" s="16">
        <f t="shared" si="45"/>
        <v>0</v>
      </c>
      <c r="G96" s="16">
        <v>0</v>
      </c>
      <c r="H96" s="16">
        <v>0</v>
      </c>
      <c r="I96" s="16">
        <f t="shared" si="46"/>
        <v>0</v>
      </c>
      <c r="J96" s="16">
        <f t="shared" si="47"/>
        <v>0</v>
      </c>
      <c r="K96" s="16">
        <f t="shared" si="48"/>
        <v>0</v>
      </c>
      <c r="L96" s="16">
        <f t="shared" si="49"/>
        <v>0</v>
      </c>
      <c r="M96" s="16">
        <v>0</v>
      </c>
      <c r="N96" s="16">
        <v>0</v>
      </c>
      <c r="O96" s="16">
        <v>0</v>
      </c>
      <c r="P96" s="16">
        <f t="shared" si="50"/>
        <v>0</v>
      </c>
    </row>
    <row r="97" spans="1:16" s="2" customFormat="1" ht="17.100000000000001" customHeight="1">
      <c r="A97" s="61"/>
      <c r="B97" s="64"/>
      <c r="C97" s="15" t="s">
        <v>1</v>
      </c>
      <c r="D97" s="16">
        <v>0</v>
      </c>
      <c r="E97" s="16">
        <v>0</v>
      </c>
      <c r="F97" s="16">
        <f t="shared" si="45"/>
        <v>0</v>
      </c>
      <c r="G97" s="16">
        <v>0</v>
      </c>
      <c r="H97" s="16">
        <v>0</v>
      </c>
      <c r="I97" s="16">
        <f t="shared" si="46"/>
        <v>0</v>
      </c>
      <c r="J97" s="16">
        <f t="shared" si="47"/>
        <v>0</v>
      </c>
      <c r="K97" s="16">
        <f t="shared" si="48"/>
        <v>0</v>
      </c>
      <c r="L97" s="16">
        <f t="shared" si="49"/>
        <v>0</v>
      </c>
      <c r="M97" s="16">
        <v>0</v>
      </c>
      <c r="N97" s="16">
        <v>0</v>
      </c>
      <c r="O97" s="16">
        <v>0</v>
      </c>
      <c r="P97" s="16">
        <f t="shared" si="50"/>
        <v>0</v>
      </c>
    </row>
    <row r="98" spans="1:16" s="2" customFormat="1" ht="17.100000000000001" customHeight="1">
      <c r="A98" s="61"/>
      <c r="B98" s="64"/>
      <c r="C98" s="15" t="s">
        <v>0</v>
      </c>
      <c r="D98" s="16">
        <v>0</v>
      </c>
      <c r="E98" s="16">
        <v>0</v>
      </c>
      <c r="F98" s="16">
        <f t="shared" si="45"/>
        <v>0</v>
      </c>
      <c r="G98" s="16">
        <v>0</v>
      </c>
      <c r="H98" s="16">
        <v>0</v>
      </c>
      <c r="I98" s="16">
        <f t="shared" si="46"/>
        <v>0</v>
      </c>
      <c r="J98" s="16">
        <f t="shared" si="47"/>
        <v>0</v>
      </c>
      <c r="K98" s="16">
        <f t="shared" si="48"/>
        <v>0</v>
      </c>
      <c r="L98" s="16">
        <f t="shared" si="49"/>
        <v>0</v>
      </c>
      <c r="M98" s="16">
        <v>0</v>
      </c>
      <c r="N98" s="16">
        <v>0</v>
      </c>
      <c r="O98" s="16">
        <v>0</v>
      </c>
      <c r="P98" s="16">
        <f t="shared" si="50"/>
        <v>0</v>
      </c>
    </row>
    <row r="99" spans="1:16" s="2" customFormat="1" ht="17.100000000000001" customHeight="1">
      <c r="A99" s="61"/>
      <c r="B99" s="64" t="s">
        <v>0</v>
      </c>
      <c r="C99" s="15" t="s">
        <v>3</v>
      </c>
      <c r="D99" s="16">
        <f t="shared" ref="D99:E102" si="51">SUM(D87+D91+D95)</f>
        <v>1479383</v>
      </c>
      <c r="E99" s="16">
        <f t="shared" si="51"/>
        <v>0</v>
      </c>
      <c r="F99" s="16">
        <f t="shared" si="45"/>
        <v>1479383</v>
      </c>
      <c r="G99" s="16">
        <f t="shared" ref="G99:H102" si="52">SUM(G87+G91+G95)</f>
        <v>2349537</v>
      </c>
      <c r="H99" s="16">
        <f t="shared" si="52"/>
        <v>80640</v>
      </c>
      <c r="I99" s="16">
        <f t="shared" si="46"/>
        <v>2430177</v>
      </c>
      <c r="J99" s="16">
        <f t="shared" si="47"/>
        <v>3828920</v>
      </c>
      <c r="K99" s="16">
        <f t="shared" si="48"/>
        <v>80640</v>
      </c>
      <c r="L99" s="16">
        <f t="shared" si="49"/>
        <v>3909560</v>
      </c>
      <c r="M99" s="16">
        <f t="shared" ref="M99:O102" si="53">SUM(M87+M91+M95)</f>
        <v>600</v>
      </c>
      <c r="N99" s="16">
        <f t="shared" si="53"/>
        <v>0</v>
      </c>
      <c r="O99" s="16">
        <f t="shared" si="53"/>
        <v>600</v>
      </c>
      <c r="P99" s="16">
        <f t="shared" si="50"/>
        <v>3910160</v>
      </c>
    </row>
    <row r="100" spans="1:16" s="2" customFormat="1" ht="17.100000000000001" customHeight="1">
      <c r="A100" s="61"/>
      <c r="B100" s="64"/>
      <c r="C100" s="15" t="s">
        <v>2</v>
      </c>
      <c r="D100" s="16">
        <f t="shared" si="51"/>
        <v>0</v>
      </c>
      <c r="E100" s="16">
        <f t="shared" si="51"/>
        <v>0</v>
      </c>
      <c r="F100" s="16">
        <f t="shared" si="45"/>
        <v>0</v>
      </c>
      <c r="G100" s="16">
        <f t="shared" si="52"/>
        <v>0</v>
      </c>
      <c r="H100" s="16">
        <f t="shared" si="52"/>
        <v>0</v>
      </c>
      <c r="I100" s="16">
        <f t="shared" si="46"/>
        <v>0</v>
      </c>
      <c r="J100" s="16">
        <f t="shared" si="47"/>
        <v>0</v>
      </c>
      <c r="K100" s="16">
        <f t="shared" si="48"/>
        <v>0</v>
      </c>
      <c r="L100" s="16">
        <f t="shared" si="49"/>
        <v>0</v>
      </c>
      <c r="M100" s="16">
        <f t="shared" si="53"/>
        <v>0</v>
      </c>
      <c r="N100" s="16">
        <f t="shared" si="53"/>
        <v>0</v>
      </c>
      <c r="O100" s="16">
        <f t="shared" si="53"/>
        <v>0</v>
      </c>
      <c r="P100" s="16">
        <f t="shared" si="50"/>
        <v>0</v>
      </c>
    </row>
    <row r="101" spans="1:16" s="2" customFormat="1" ht="17.100000000000001" customHeight="1">
      <c r="A101" s="61"/>
      <c r="B101" s="64"/>
      <c r="C101" s="15" t="s">
        <v>1</v>
      </c>
      <c r="D101" s="16">
        <f t="shared" si="51"/>
        <v>7800</v>
      </c>
      <c r="E101" s="16">
        <f t="shared" si="51"/>
        <v>0</v>
      </c>
      <c r="F101" s="16">
        <f t="shared" si="45"/>
        <v>7800</v>
      </c>
      <c r="G101" s="16">
        <f t="shared" si="52"/>
        <v>223410</v>
      </c>
      <c r="H101" s="16">
        <f t="shared" si="52"/>
        <v>0</v>
      </c>
      <c r="I101" s="16">
        <f t="shared" si="46"/>
        <v>223410</v>
      </c>
      <c r="J101" s="16">
        <f t="shared" si="47"/>
        <v>231210</v>
      </c>
      <c r="K101" s="16">
        <f t="shared" si="48"/>
        <v>0</v>
      </c>
      <c r="L101" s="16">
        <f t="shared" si="49"/>
        <v>231210</v>
      </c>
      <c r="M101" s="16">
        <f t="shared" si="53"/>
        <v>0</v>
      </c>
      <c r="N101" s="16">
        <f t="shared" si="53"/>
        <v>0</v>
      </c>
      <c r="O101" s="16">
        <f t="shared" si="53"/>
        <v>0</v>
      </c>
      <c r="P101" s="16">
        <f t="shared" si="50"/>
        <v>231210</v>
      </c>
    </row>
    <row r="102" spans="1:16" s="2" customFormat="1" ht="17.100000000000001" customHeight="1">
      <c r="A102" s="62"/>
      <c r="B102" s="65"/>
      <c r="C102" s="20" t="s">
        <v>0</v>
      </c>
      <c r="D102" s="21">
        <f t="shared" si="51"/>
        <v>1487183</v>
      </c>
      <c r="E102" s="21">
        <f t="shared" si="51"/>
        <v>0</v>
      </c>
      <c r="F102" s="21">
        <f t="shared" si="45"/>
        <v>1487183</v>
      </c>
      <c r="G102" s="21">
        <f t="shared" si="52"/>
        <v>2572947</v>
      </c>
      <c r="H102" s="21">
        <f t="shared" si="52"/>
        <v>80640</v>
      </c>
      <c r="I102" s="21">
        <f t="shared" si="46"/>
        <v>2653587</v>
      </c>
      <c r="J102" s="21">
        <f t="shared" si="47"/>
        <v>4060130</v>
      </c>
      <c r="K102" s="21">
        <f t="shared" si="48"/>
        <v>80640</v>
      </c>
      <c r="L102" s="21">
        <f t="shared" si="49"/>
        <v>4140770</v>
      </c>
      <c r="M102" s="21">
        <f t="shared" si="53"/>
        <v>600</v>
      </c>
      <c r="N102" s="21">
        <f t="shared" si="53"/>
        <v>0</v>
      </c>
      <c r="O102" s="21">
        <f t="shared" si="53"/>
        <v>600</v>
      </c>
      <c r="P102" s="21">
        <f t="shared" si="50"/>
        <v>4141370</v>
      </c>
    </row>
    <row r="103" spans="1:16" s="2" customFormat="1" ht="17.100000000000001" customHeight="1">
      <c r="A103" s="66" t="s">
        <v>12</v>
      </c>
      <c r="B103" s="67" t="s">
        <v>6</v>
      </c>
      <c r="C103" s="18" t="s">
        <v>3</v>
      </c>
      <c r="D103" s="19">
        <v>0</v>
      </c>
      <c r="E103" s="19">
        <v>0</v>
      </c>
      <c r="F103" s="19">
        <f t="shared" si="45"/>
        <v>0</v>
      </c>
      <c r="G103" s="19">
        <v>0</v>
      </c>
      <c r="H103" s="19">
        <v>0</v>
      </c>
      <c r="I103" s="19">
        <f t="shared" si="46"/>
        <v>0</v>
      </c>
      <c r="J103" s="19">
        <f t="shared" si="47"/>
        <v>0</v>
      </c>
      <c r="K103" s="19">
        <f t="shared" si="48"/>
        <v>0</v>
      </c>
      <c r="L103" s="19">
        <f t="shared" si="49"/>
        <v>0</v>
      </c>
      <c r="M103" s="19">
        <v>0</v>
      </c>
      <c r="N103" s="19">
        <v>0</v>
      </c>
      <c r="O103" s="19">
        <v>0</v>
      </c>
      <c r="P103" s="19">
        <f t="shared" si="50"/>
        <v>0</v>
      </c>
    </row>
    <row r="104" spans="1:16" s="2" customFormat="1" ht="17.100000000000001" customHeight="1">
      <c r="A104" s="61"/>
      <c r="B104" s="64"/>
      <c r="C104" s="15" t="s">
        <v>2</v>
      </c>
      <c r="D104" s="16">
        <v>0</v>
      </c>
      <c r="E104" s="16">
        <v>0</v>
      </c>
      <c r="F104" s="16">
        <f t="shared" si="45"/>
        <v>0</v>
      </c>
      <c r="G104" s="16">
        <v>0</v>
      </c>
      <c r="H104" s="16">
        <v>0</v>
      </c>
      <c r="I104" s="16">
        <f t="shared" si="46"/>
        <v>0</v>
      </c>
      <c r="J104" s="16">
        <f t="shared" si="47"/>
        <v>0</v>
      </c>
      <c r="K104" s="16">
        <f t="shared" si="48"/>
        <v>0</v>
      </c>
      <c r="L104" s="16">
        <f t="shared" si="49"/>
        <v>0</v>
      </c>
      <c r="M104" s="16">
        <v>0</v>
      </c>
      <c r="N104" s="16">
        <v>0</v>
      </c>
      <c r="O104" s="16">
        <v>0</v>
      </c>
      <c r="P104" s="16">
        <f t="shared" si="50"/>
        <v>0</v>
      </c>
    </row>
    <row r="105" spans="1:16" s="2" customFormat="1" ht="17.100000000000001" customHeight="1">
      <c r="A105" s="61"/>
      <c r="B105" s="64"/>
      <c r="C105" s="15" t="s">
        <v>1</v>
      </c>
      <c r="D105" s="16">
        <v>0</v>
      </c>
      <c r="E105" s="16">
        <v>0</v>
      </c>
      <c r="F105" s="16">
        <f t="shared" si="45"/>
        <v>0</v>
      </c>
      <c r="G105" s="16">
        <v>0</v>
      </c>
      <c r="H105" s="16">
        <v>0</v>
      </c>
      <c r="I105" s="16">
        <f t="shared" si="46"/>
        <v>0</v>
      </c>
      <c r="J105" s="16">
        <f t="shared" si="47"/>
        <v>0</v>
      </c>
      <c r="K105" s="16">
        <f t="shared" si="48"/>
        <v>0</v>
      </c>
      <c r="L105" s="16">
        <f t="shared" si="49"/>
        <v>0</v>
      </c>
      <c r="M105" s="16">
        <v>0</v>
      </c>
      <c r="N105" s="16">
        <v>0</v>
      </c>
      <c r="O105" s="16">
        <v>0</v>
      </c>
      <c r="P105" s="16">
        <f t="shared" si="50"/>
        <v>0</v>
      </c>
    </row>
    <row r="106" spans="1:16" s="2" customFormat="1" ht="17.100000000000001" customHeight="1">
      <c r="A106" s="61"/>
      <c r="B106" s="64"/>
      <c r="C106" s="15" t="s">
        <v>0</v>
      </c>
      <c r="D106" s="16">
        <v>0</v>
      </c>
      <c r="E106" s="16">
        <v>0</v>
      </c>
      <c r="F106" s="16">
        <f t="shared" si="45"/>
        <v>0</v>
      </c>
      <c r="G106" s="16">
        <v>0</v>
      </c>
      <c r="H106" s="16">
        <v>0</v>
      </c>
      <c r="I106" s="16">
        <f t="shared" si="46"/>
        <v>0</v>
      </c>
      <c r="J106" s="16">
        <f t="shared" si="47"/>
        <v>0</v>
      </c>
      <c r="K106" s="16">
        <f t="shared" si="48"/>
        <v>0</v>
      </c>
      <c r="L106" s="16">
        <f t="shared" si="49"/>
        <v>0</v>
      </c>
      <c r="M106" s="16">
        <v>0</v>
      </c>
      <c r="N106" s="16">
        <v>0</v>
      </c>
      <c r="O106" s="16">
        <v>0</v>
      </c>
      <c r="P106" s="16">
        <f t="shared" si="50"/>
        <v>0</v>
      </c>
    </row>
    <row r="107" spans="1:16" s="2" customFormat="1" ht="17.100000000000001" customHeight="1">
      <c r="A107" s="61"/>
      <c r="B107" s="64" t="s">
        <v>5</v>
      </c>
      <c r="C107" s="15" t="s">
        <v>3</v>
      </c>
      <c r="D107" s="17">
        <v>3000</v>
      </c>
      <c r="E107" s="17">
        <v>0</v>
      </c>
      <c r="F107" s="17">
        <v>3000</v>
      </c>
      <c r="G107" s="17">
        <v>25800</v>
      </c>
      <c r="H107" s="17">
        <v>6000</v>
      </c>
      <c r="I107" s="17">
        <v>31800</v>
      </c>
      <c r="J107" s="17">
        <v>28800</v>
      </c>
      <c r="K107" s="17">
        <v>6000</v>
      </c>
      <c r="L107" s="17">
        <v>34800</v>
      </c>
      <c r="M107" s="17">
        <v>0</v>
      </c>
      <c r="N107" s="17">
        <v>0</v>
      </c>
      <c r="O107" s="17">
        <v>0</v>
      </c>
      <c r="P107" s="17">
        <f t="shared" si="50"/>
        <v>34800</v>
      </c>
    </row>
    <row r="108" spans="1:16" s="2" customFormat="1" ht="17.100000000000001" customHeight="1">
      <c r="A108" s="61"/>
      <c r="B108" s="64"/>
      <c r="C108" s="15" t="s">
        <v>2</v>
      </c>
      <c r="D108" s="16">
        <v>0</v>
      </c>
      <c r="E108" s="16">
        <v>0</v>
      </c>
      <c r="F108" s="16">
        <f>SUM(D108:E108)</f>
        <v>0</v>
      </c>
      <c r="G108" s="16">
        <v>0</v>
      </c>
      <c r="H108" s="16">
        <v>0</v>
      </c>
      <c r="I108" s="16">
        <f>SUM(G108:H108)</f>
        <v>0</v>
      </c>
      <c r="J108" s="16">
        <f t="shared" ref="J108:L109" si="54">D108+G108</f>
        <v>0</v>
      </c>
      <c r="K108" s="16">
        <f t="shared" si="54"/>
        <v>0</v>
      </c>
      <c r="L108" s="16">
        <f t="shared" si="54"/>
        <v>0</v>
      </c>
      <c r="M108" s="16">
        <v>0</v>
      </c>
      <c r="N108" s="16">
        <v>0</v>
      </c>
      <c r="O108" s="16">
        <v>0</v>
      </c>
      <c r="P108" s="16">
        <f t="shared" si="50"/>
        <v>0</v>
      </c>
    </row>
    <row r="109" spans="1:16" s="2" customFormat="1" ht="17.100000000000001" customHeight="1">
      <c r="A109" s="61"/>
      <c r="B109" s="64"/>
      <c r="C109" s="15" t="s">
        <v>1</v>
      </c>
      <c r="D109" s="16">
        <v>0</v>
      </c>
      <c r="E109" s="16">
        <v>0</v>
      </c>
      <c r="F109" s="16">
        <f>SUM(D109:E109)</f>
        <v>0</v>
      </c>
      <c r="G109" s="16">
        <v>0</v>
      </c>
      <c r="H109" s="16">
        <v>0</v>
      </c>
      <c r="I109" s="16">
        <f>SUM(G109:H109)</f>
        <v>0</v>
      </c>
      <c r="J109" s="16">
        <f t="shared" si="54"/>
        <v>0</v>
      </c>
      <c r="K109" s="16">
        <f t="shared" si="54"/>
        <v>0</v>
      </c>
      <c r="L109" s="16">
        <f t="shared" si="54"/>
        <v>0</v>
      </c>
      <c r="M109" s="16">
        <v>0</v>
      </c>
      <c r="N109" s="16">
        <v>0</v>
      </c>
      <c r="O109" s="16">
        <v>0</v>
      </c>
      <c r="P109" s="16">
        <f t="shared" si="50"/>
        <v>0</v>
      </c>
    </row>
    <row r="110" spans="1:16" s="2" customFormat="1" ht="17.100000000000001" customHeight="1">
      <c r="A110" s="61"/>
      <c r="B110" s="64"/>
      <c r="C110" s="15" t="s">
        <v>0</v>
      </c>
      <c r="D110" s="16">
        <f t="shared" ref="D110:P110" si="55">SUM(D107:D109)</f>
        <v>3000</v>
      </c>
      <c r="E110" s="16">
        <f t="shared" si="55"/>
        <v>0</v>
      </c>
      <c r="F110" s="16">
        <f t="shared" si="55"/>
        <v>3000</v>
      </c>
      <c r="G110" s="16">
        <f t="shared" si="55"/>
        <v>25800</v>
      </c>
      <c r="H110" s="16">
        <f t="shared" si="55"/>
        <v>6000</v>
      </c>
      <c r="I110" s="16">
        <f t="shared" si="55"/>
        <v>31800</v>
      </c>
      <c r="J110" s="16">
        <f t="shared" si="55"/>
        <v>28800</v>
      </c>
      <c r="K110" s="16">
        <f t="shared" si="55"/>
        <v>6000</v>
      </c>
      <c r="L110" s="16">
        <f t="shared" si="55"/>
        <v>34800</v>
      </c>
      <c r="M110" s="16">
        <f t="shared" si="55"/>
        <v>0</v>
      </c>
      <c r="N110" s="16">
        <f t="shared" si="55"/>
        <v>0</v>
      </c>
      <c r="O110" s="16">
        <f t="shared" si="55"/>
        <v>0</v>
      </c>
      <c r="P110" s="16">
        <f t="shared" si="55"/>
        <v>34800</v>
      </c>
    </row>
    <row r="111" spans="1:16" s="2" customFormat="1" ht="17.100000000000001" customHeight="1">
      <c r="A111" s="61"/>
      <c r="B111" s="64" t="s">
        <v>4</v>
      </c>
      <c r="C111" s="15" t="s">
        <v>3</v>
      </c>
      <c r="D111" s="17">
        <v>0</v>
      </c>
      <c r="E111" s="17">
        <v>0</v>
      </c>
      <c r="F111" s="17">
        <f t="shared" ref="F111:F122" si="56">SUM(D111:E111)</f>
        <v>0</v>
      </c>
      <c r="G111" s="17">
        <v>0</v>
      </c>
      <c r="H111" s="17">
        <v>0</v>
      </c>
      <c r="I111" s="17">
        <f t="shared" ref="I111:I122" si="57">SUM(G111:H111)</f>
        <v>0</v>
      </c>
      <c r="J111" s="17">
        <f t="shared" ref="J111:J122" si="58">D111+G111</f>
        <v>0</v>
      </c>
      <c r="K111" s="17">
        <f t="shared" ref="K111:K122" si="59">E111+H111</f>
        <v>0</v>
      </c>
      <c r="L111" s="17">
        <f t="shared" ref="L111:L122" si="60">F111+I111</f>
        <v>0</v>
      </c>
      <c r="M111" s="17">
        <v>0</v>
      </c>
      <c r="N111" s="17">
        <v>0</v>
      </c>
      <c r="O111" s="17">
        <v>0</v>
      </c>
      <c r="P111" s="17">
        <f t="shared" ref="P111:P125" si="61">L111+O111</f>
        <v>0</v>
      </c>
    </row>
    <row r="112" spans="1:16" s="2" customFormat="1" ht="17.100000000000001" customHeight="1">
      <c r="A112" s="61"/>
      <c r="B112" s="64"/>
      <c r="C112" s="15" t="s">
        <v>2</v>
      </c>
      <c r="D112" s="16">
        <v>0</v>
      </c>
      <c r="E112" s="16">
        <v>0</v>
      </c>
      <c r="F112" s="16">
        <f t="shared" si="56"/>
        <v>0</v>
      </c>
      <c r="G112" s="16">
        <v>0</v>
      </c>
      <c r="H112" s="16">
        <v>0</v>
      </c>
      <c r="I112" s="16">
        <f t="shared" si="57"/>
        <v>0</v>
      </c>
      <c r="J112" s="16">
        <f t="shared" si="58"/>
        <v>0</v>
      </c>
      <c r="K112" s="16">
        <f t="shared" si="59"/>
        <v>0</v>
      </c>
      <c r="L112" s="16">
        <f t="shared" si="60"/>
        <v>0</v>
      </c>
      <c r="M112" s="16">
        <v>0</v>
      </c>
      <c r="N112" s="16">
        <v>0</v>
      </c>
      <c r="O112" s="16">
        <v>0</v>
      </c>
      <c r="P112" s="16">
        <f t="shared" si="61"/>
        <v>0</v>
      </c>
    </row>
    <row r="113" spans="1:16" s="2" customFormat="1" ht="17.100000000000001" customHeight="1">
      <c r="A113" s="61"/>
      <c r="B113" s="64"/>
      <c r="C113" s="15" t="s">
        <v>1</v>
      </c>
      <c r="D113" s="16">
        <v>0</v>
      </c>
      <c r="E113" s="16">
        <v>0</v>
      </c>
      <c r="F113" s="16">
        <f t="shared" si="56"/>
        <v>0</v>
      </c>
      <c r="G113" s="16">
        <v>0</v>
      </c>
      <c r="H113" s="16">
        <v>0</v>
      </c>
      <c r="I113" s="16">
        <f t="shared" si="57"/>
        <v>0</v>
      </c>
      <c r="J113" s="16">
        <f t="shared" si="58"/>
        <v>0</v>
      </c>
      <c r="K113" s="16">
        <f t="shared" si="59"/>
        <v>0</v>
      </c>
      <c r="L113" s="16">
        <f t="shared" si="60"/>
        <v>0</v>
      </c>
      <c r="M113" s="16">
        <v>0</v>
      </c>
      <c r="N113" s="16">
        <v>0</v>
      </c>
      <c r="O113" s="16">
        <v>0</v>
      </c>
      <c r="P113" s="16">
        <f t="shared" si="61"/>
        <v>0</v>
      </c>
    </row>
    <row r="114" spans="1:16" s="2" customFormat="1" ht="17.100000000000001" customHeight="1">
      <c r="A114" s="61"/>
      <c r="B114" s="64"/>
      <c r="C114" s="15" t="s">
        <v>0</v>
      </c>
      <c r="D114" s="16">
        <v>0</v>
      </c>
      <c r="E114" s="16">
        <v>0</v>
      </c>
      <c r="F114" s="16">
        <f t="shared" si="56"/>
        <v>0</v>
      </c>
      <c r="G114" s="16">
        <v>0</v>
      </c>
      <c r="H114" s="16">
        <v>0</v>
      </c>
      <c r="I114" s="16">
        <f t="shared" si="57"/>
        <v>0</v>
      </c>
      <c r="J114" s="16">
        <f t="shared" si="58"/>
        <v>0</v>
      </c>
      <c r="K114" s="16">
        <f t="shared" si="59"/>
        <v>0</v>
      </c>
      <c r="L114" s="16">
        <f t="shared" si="60"/>
        <v>0</v>
      </c>
      <c r="M114" s="16">
        <v>0</v>
      </c>
      <c r="N114" s="16">
        <v>0</v>
      </c>
      <c r="O114" s="16">
        <v>0</v>
      </c>
      <c r="P114" s="16">
        <f t="shared" si="61"/>
        <v>0</v>
      </c>
    </row>
    <row r="115" spans="1:16" s="2" customFormat="1" ht="17.100000000000001" customHeight="1">
      <c r="A115" s="61"/>
      <c r="B115" s="64" t="s">
        <v>0</v>
      </c>
      <c r="C115" s="15" t="s">
        <v>3</v>
      </c>
      <c r="D115" s="16">
        <f t="shared" ref="D115:E118" si="62">SUM(D103+D107+D111)</f>
        <v>3000</v>
      </c>
      <c r="E115" s="16">
        <f t="shared" si="62"/>
        <v>0</v>
      </c>
      <c r="F115" s="16">
        <f t="shared" si="56"/>
        <v>3000</v>
      </c>
      <c r="G115" s="16">
        <f t="shared" ref="G115:H118" si="63">SUM(G103+G107+G111)</f>
        <v>25800</v>
      </c>
      <c r="H115" s="16">
        <f t="shared" si="63"/>
        <v>6000</v>
      </c>
      <c r="I115" s="16">
        <f t="shared" si="57"/>
        <v>31800</v>
      </c>
      <c r="J115" s="16">
        <f t="shared" si="58"/>
        <v>28800</v>
      </c>
      <c r="K115" s="16">
        <f t="shared" si="59"/>
        <v>6000</v>
      </c>
      <c r="L115" s="16">
        <f t="shared" si="60"/>
        <v>34800</v>
      </c>
      <c r="M115" s="16">
        <f t="shared" ref="M115:O118" si="64">SUM(M103+M107+M111)</f>
        <v>0</v>
      </c>
      <c r="N115" s="16">
        <f t="shared" si="64"/>
        <v>0</v>
      </c>
      <c r="O115" s="16">
        <f t="shared" si="64"/>
        <v>0</v>
      </c>
      <c r="P115" s="16">
        <f t="shared" si="61"/>
        <v>34800</v>
      </c>
    </row>
    <row r="116" spans="1:16" s="2" customFormat="1" ht="17.100000000000001" customHeight="1">
      <c r="A116" s="61"/>
      <c r="B116" s="64"/>
      <c r="C116" s="15" t="s">
        <v>2</v>
      </c>
      <c r="D116" s="16">
        <f t="shared" si="62"/>
        <v>0</v>
      </c>
      <c r="E116" s="16">
        <f t="shared" si="62"/>
        <v>0</v>
      </c>
      <c r="F116" s="16">
        <f t="shared" si="56"/>
        <v>0</v>
      </c>
      <c r="G116" s="16">
        <f t="shared" si="63"/>
        <v>0</v>
      </c>
      <c r="H116" s="16">
        <f t="shared" si="63"/>
        <v>0</v>
      </c>
      <c r="I116" s="16">
        <f t="shared" si="57"/>
        <v>0</v>
      </c>
      <c r="J116" s="16">
        <f t="shared" si="58"/>
        <v>0</v>
      </c>
      <c r="K116" s="16">
        <f t="shared" si="59"/>
        <v>0</v>
      </c>
      <c r="L116" s="16">
        <f t="shared" si="60"/>
        <v>0</v>
      </c>
      <c r="M116" s="16">
        <f t="shared" si="64"/>
        <v>0</v>
      </c>
      <c r="N116" s="16">
        <f t="shared" si="64"/>
        <v>0</v>
      </c>
      <c r="O116" s="16">
        <f t="shared" si="64"/>
        <v>0</v>
      </c>
      <c r="P116" s="16">
        <f t="shared" si="61"/>
        <v>0</v>
      </c>
    </row>
    <row r="117" spans="1:16" s="2" customFormat="1" ht="17.100000000000001" customHeight="1">
      <c r="A117" s="61"/>
      <c r="B117" s="64"/>
      <c r="C117" s="15" t="s">
        <v>1</v>
      </c>
      <c r="D117" s="16">
        <f t="shared" si="62"/>
        <v>0</v>
      </c>
      <c r="E117" s="16">
        <f t="shared" si="62"/>
        <v>0</v>
      </c>
      <c r="F117" s="16">
        <f t="shared" si="56"/>
        <v>0</v>
      </c>
      <c r="G117" s="16">
        <f t="shared" si="63"/>
        <v>0</v>
      </c>
      <c r="H117" s="16">
        <f t="shared" si="63"/>
        <v>0</v>
      </c>
      <c r="I117" s="16">
        <f t="shared" si="57"/>
        <v>0</v>
      </c>
      <c r="J117" s="16">
        <f t="shared" si="58"/>
        <v>0</v>
      </c>
      <c r="K117" s="16">
        <f t="shared" si="59"/>
        <v>0</v>
      </c>
      <c r="L117" s="16">
        <f t="shared" si="60"/>
        <v>0</v>
      </c>
      <c r="M117" s="16">
        <f t="shared" si="64"/>
        <v>0</v>
      </c>
      <c r="N117" s="16">
        <f t="shared" si="64"/>
        <v>0</v>
      </c>
      <c r="O117" s="16">
        <f t="shared" si="64"/>
        <v>0</v>
      </c>
      <c r="P117" s="16">
        <f t="shared" si="61"/>
        <v>0</v>
      </c>
    </row>
    <row r="118" spans="1:16" s="2" customFormat="1" ht="17.100000000000001" customHeight="1">
      <c r="A118" s="62"/>
      <c r="B118" s="65"/>
      <c r="C118" s="20" t="s">
        <v>0</v>
      </c>
      <c r="D118" s="21">
        <f t="shared" si="62"/>
        <v>3000</v>
      </c>
      <c r="E118" s="21">
        <f t="shared" si="62"/>
        <v>0</v>
      </c>
      <c r="F118" s="21">
        <f t="shared" si="56"/>
        <v>3000</v>
      </c>
      <c r="G118" s="21">
        <f t="shared" si="63"/>
        <v>25800</v>
      </c>
      <c r="H118" s="21">
        <f t="shared" si="63"/>
        <v>6000</v>
      </c>
      <c r="I118" s="21">
        <f t="shared" si="57"/>
        <v>31800</v>
      </c>
      <c r="J118" s="21">
        <f t="shared" si="58"/>
        <v>28800</v>
      </c>
      <c r="K118" s="21">
        <f t="shared" si="59"/>
        <v>6000</v>
      </c>
      <c r="L118" s="21">
        <f t="shared" si="60"/>
        <v>34800</v>
      </c>
      <c r="M118" s="21">
        <f t="shared" si="64"/>
        <v>0</v>
      </c>
      <c r="N118" s="21">
        <f t="shared" si="64"/>
        <v>0</v>
      </c>
      <c r="O118" s="21">
        <f t="shared" si="64"/>
        <v>0</v>
      </c>
      <c r="P118" s="21">
        <f t="shared" si="61"/>
        <v>34800</v>
      </c>
    </row>
    <row r="119" spans="1:16" s="2" customFormat="1" ht="17.100000000000001" customHeight="1">
      <c r="A119" s="66" t="s">
        <v>11</v>
      </c>
      <c r="B119" s="67" t="s">
        <v>6</v>
      </c>
      <c r="C119" s="18" t="s">
        <v>3</v>
      </c>
      <c r="D119" s="19">
        <v>0</v>
      </c>
      <c r="E119" s="19">
        <v>0</v>
      </c>
      <c r="F119" s="19">
        <f t="shared" si="56"/>
        <v>0</v>
      </c>
      <c r="G119" s="19">
        <v>0</v>
      </c>
      <c r="H119" s="19">
        <v>0</v>
      </c>
      <c r="I119" s="19">
        <f t="shared" si="57"/>
        <v>0</v>
      </c>
      <c r="J119" s="19">
        <f t="shared" si="58"/>
        <v>0</v>
      </c>
      <c r="K119" s="19">
        <f t="shared" si="59"/>
        <v>0</v>
      </c>
      <c r="L119" s="19">
        <f t="shared" si="60"/>
        <v>0</v>
      </c>
      <c r="M119" s="19">
        <v>0</v>
      </c>
      <c r="N119" s="19">
        <v>0</v>
      </c>
      <c r="O119" s="19">
        <v>0</v>
      </c>
      <c r="P119" s="19">
        <f t="shared" si="61"/>
        <v>0</v>
      </c>
    </row>
    <row r="120" spans="1:16" s="2" customFormat="1" ht="17.100000000000001" customHeight="1">
      <c r="A120" s="61"/>
      <c r="B120" s="64"/>
      <c r="C120" s="15" t="s">
        <v>2</v>
      </c>
      <c r="D120" s="16">
        <v>0</v>
      </c>
      <c r="E120" s="16">
        <v>0</v>
      </c>
      <c r="F120" s="16">
        <f t="shared" si="56"/>
        <v>0</v>
      </c>
      <c r="G120" s="16">
        <v>0</v>
      </c>
      <c r="H120" s="16">
        <v>0</v>
      </c>
      <c r="I120" s="16">
        <f t="shared" si="57"/>
        <v>0</v>
      </c>
      <c r="J120" s="16">
        <f t="shared" si="58"/>
        <v>0</v>
      </c>
      <c r="K120" s="16">
        <f t="shared" si="59"/>
        <v>0</v>
      </c>
      <c r="L120" s="16">
        <f t="shared" si="60"/>
        <v>0</v>
      </c>
      <c r="M120" s="16">
        <v>0</v>
      </c>
      <c r="N120" s="16">
        <v>0</v>
      </c>
      <c r="O120" s="16">
        <v>0</v>
      </c>
      <c r="P120" s="16">
        <f t="shared" si="61"/>
        <v>0</v>
      </c>
    </row>
    <row r="121" spans="1:16" s="2" customFormat="1" ht="17.100000000000001" customHeight="1">
      <c r="A121" s="61"/>
      <c r="B121" s="64"/>
      <c r="C121" s="15" t="s">
        <v>1</v>
      </c>
      <c r="D121" s="16">
        <v>0</v>
      </c>
      <c r="E121" s="16">
        <v>0</v>
      </c>
      <c r="F121" s="16">
        <f t="shared" si="56"/>
        <v>0</v>
      </c>
      <c r="G121" s="16">
        <v>0</v>
      </c>
      <c r="H121" s="16">
        <v>0</v>
      </c>
      <c r="I121" s="16">
        <f t="shared" si="57"/>
        <v>0</v>
      </c>
      <c r="J121" s="16">
        <f t="shared" si="58"/>
        <v>0</v>
      </c>
      <c r="K121" s="16">
        <f t="shared" si="59"/>
        <v>0</v>
      </c>
      <c r="L121" s="16">
        <f t="shared" si="60"/>
        <v>0</v>
      </c>
      <c r="M121" s="16">
        <v>0</v>
      </c>
      <c r="N121" s="16">
        <v>0</v>
      </c>
      <c r="O121" s="16">
        <v>0</v>
      </c>
      <c r="P121" s="16">
        <f t="shared" si="61"/>
        <v>0</v>
      </c>
    </row>
    <row r="122" spans="1:16" s="2" customFormat="1" ht="17.100000000000001" customHeight="1">
      <c r="A122" s="61"/>
      <c r="B122" s="64"/>
      <c r="C122" s="15" t="s">
        <v>0</v>
      </c>
      <c r="D122" s="16">
        <v>0</v>
      </c>
      <c r="E122" s="16">
        <v>0</v>
      </c>
      <c r="F122" s="16">
        <f t="shared" si="56"/>
        <v>0</v>
      </c>
      <c r="G122" s="16">
        <v>0</v>
      </c>
      <c r="H122" s="16">
        <v>0</v>
      </c>
      <c r="I122" s="16">
        <f t="shared" si="57"/>
        <v>0</v>
      </c>
      <c r="J122" s="16">
        <f t="shared" si="58"/>
        <v>0</v>
      </c>
      <c r="K122" s="16">
        <f t="shared" si="59"/>
        <v>0</v>
      </c>
      <c r="L122" s="16">
        <f t="shared" si="60"/>
        <v>0</v>
      </c>
      <c r="M122" s="16">
        <v>0</v>
      </c>
      <c r="N122" s="16">
        <v>0</v>
      </c>
      <c r="O122" s="16">
        <v>0</v>
      </c>
      <c r="P122" s="16">
        <f t="shared" si="61"/>
        <v>0</v>
      </c>
    </row>
    <row r="123" spans="1:16" s="2" customFormat="1" ht="17.100000000000001" customHeight="1">
      <c r="A123" s="61"/>
      <c r="B123" s="64" t="s">
        <v>5</v>
      </c>
      <c r="C123" s="15" t="s">
        <v>3</v>
      </c>
      <c r="D123" s="17">
        <v>40800</v>
      </c>
      <c r="E123" s="17">
        <v>0</v>
      </c>
      <c r="F123" s="17">
        <v>40800</v>
      </c>
      <c r="G123" s="17">
        <v>204000</v>
      </c>
      <c r="H123" s="17">
        <v>0</v>
      </c>
      <c r="I123" s="17">
        <v>204000</v>
      </c>
      <c r="J123" s="17">
        <v>244800</v>
      </c>
      <c r="K123" s="17">
        <v>0</v>
      </c>
      <c r="L123" s="17">
        <v>244800</v>
      </c>
      <c r="M123" s="17">
        <v>12700</v>
      </c>
      <c r="N123" s="17">
        <v>0</v>
      </c>
      <c r="O123" s="17">
        <v>12700</v>
      </c>
      <c r="P123" s="17">
        <f t="shared" si="61"/>
        <v>257500</v>
      </c>
    </row>
    <row r="124" spans="1:16" s="2" customFormat="1" ht="17.100000000000001" customHeight="1">
      <c r="A124" s="61"/>
      <c r="B124" s="64"/>
      <c r="C124" s="15" t="s">
        <v>2</v>
      </c>
      <c r="D124" s="16">
        <v>0</v>
      </c>
      <c r="E124" s="16">
        <v>0</v>
      </c>
      <c r="F124" s="16">
        <f>SUM(D124:E124)</f>
        <v>0</v>
      </c>
      <c r="G124" s="16"/>
      <c r="H124" s="16">
        <v>0</v>
      </c>
      <c r="I124" s="16">
        <f>SUM(G124:H124)</f>
        <v>0</v>
      </c>
      <c r="J124" s="16">
        <f t="shared" ref="J124:L125" si="65">D124+G124</f>
        <v>0</v>
      </c>
      <c r="K124" s="16">
        <f t="shared" si="65"/>
        <v>0</v>
      </c>
      <c r="L124" s="16">
        <f t="shared" si="65"/>
        <v>0</v>
      </c>
      <c r="M124" s="16"/>
      <c r="N124" s="16">
        <v>0</v>
      </c>
      <c r="O124" s="16"/>
      <c r="P124" s="16">
        <f t="shared" si="61"/>
        <v>0</v>
      </c>
    </row>
    <row r="125" spans="1:16" s="2" customFormat="1" ht="17.100000000000001" customHeight="1">
      <c r="A125" s="61"/>
      <c r="B125" s="64"/>
      <c r="C125" s="15" t="s">
        <v>1</v>
      </c>
      <c r="D125" s="16">
        <v>0</v>
      </c>
      <c r="E125" s="16">
        <v>0</v>
      </c>
      <c r="F125" s="16">
        <f>SUM(D125:E125)</f>
        <v>0</v>
      </c>
      <c r="G125" s="16">
        <v>0</v>
      </c>
      <c r="H125" s="16">
        <v>0</v>
      </c>
      <c r="I125" s="16">
        <f>SUM(G125:H125)</f>
        <v>0</v>
      </c>
      <c r="J125" s="16">
        <f t="shared" si="65"/>
        <v>0</v>
      </c>
      <c r="K125" s="16">
        <f t="shared" si="65"/>
        <v>0</v>
      </c>
      <c r="L125" s="16">
        <f t="shared" si="65"/>
        <v>0</v>
      </c>
      <c r="M125" s="16">
        <v>0</v>
      </c>
      <c r="N125" s="16">
        <v>0</v>
      </c>
      <c r="O125" s="16">
        <v>0</v>
      </c>
      <c r="P125" s="16">
        <f t="shared" si="61"/>
        <v>0</v>
      </c>
    </row>
    <row r="126" spans="1:16" s="2" customFormat="1" ht="17.100000000000001" customHeight="1">
      <c r="A126" s="61"/>
      <c r="B126" s="64"/>
      <c r="C126" s="15" t="s">
        <v>0</v>
      </c>
      <c r="D126" s="16">
        <f t="shared" ref="D126:P126" si="66">SUM(D123:D125)</f>
        <v>40800</v>
      </c>
      <c r="E126" s="16">
        <f t="shared" si="66"/>
        <v>0</v>
      </c>
      <c r="F126" s="16">
        <f t="shared" si="66"/>
        <v>40800</v>
      </c>
      <c r="G126" s="16">
        <f t="shared" si="66"/>
        <v>204000</v>
      </c>
      <c r="H126" s="16">
        <f t="shared" si="66"/>
        <v>0</v>
      </c>
      <c r="I126" s="16">
        <f t="shared" si="66"/>
        <v>204000</v>
      </c>
      <c r="J126" s="16">
        <f t="shared" si="66"/>
        <v>244800</v>
      </c>
      <c r="K126" s="16">
        <f t="shared" si="66"/>
        <v>0</v>
      </c>
      <c r="L126" s="16">
        <f t="shared" si="66"/>
        <v>244800</v>
      </c>
      <c r="M126" s="16">
        <f t="shared" si="66"/>
        <v>12700</v>
      </c>
      <c r="N126" s="16">
        <f t="shared" si="66"/>
        <v>0</v>
      </c>
      <c r="O126" s="16">
        <f t="shared" si="66"/>
        <v>12700</v>
      </c>
      <c r="P126" s="16">
        <f t="shared" si="66"/>
        <v>257500</v>
      </c>
    </row>
    <row r="127" spans="1:16" s="2" customFormat="1" ht="17.100000000000001" customHeight="1">
      <c r="A127" s="61"/>
      <c r="B127" s="64" t="s">
        <v>4</v>
      </c>
      <c r="C127" s="15" t="s">
        <v>3</v>
      </c>
      <c r="D127" s="17">
        <v>0</v>
      </c>
      <c r="E127" s="17">
        <v>0</v>
      </c>
      <c r="F127" s="17">
        <f t="shared" ref="F127:F138" si="67">SUM(D127:E127)</f>
        <v>0</v>
      </c>
      <c r="G127" s="17">
        <v>0</v>
      </c>
      <c r="H127" s="17">
        <v>0</v>
      </c>
      <c r="I127" s="17">
        <f t="shared" ref="I127:I138" si="68">SUM(G127:H127)</f>
        <v>0</v>
      </c>
      <c r="J127" s="17">
        <f t="shared" ref="J127:J138" si="69">D127+G127</f>
        <v>0</v>
      </c>
      <c r="K127" s="17">
        <f t="shared" ref="K127:K138" si="70">E127+H127</f>
        <v>0</v>
      </c>
      <c r="L127" s="17">
        <f t="shared" ref="L127:L138" si="71">F127+I127</f>
        <v>0</v>
      </c>
      <c r="M127" s="17">
        <v>0</v>
      </c>
      <c r="N127" s="17">
        <v>0</v>
      </c>
      <c r="O127" s="17">
        <v>0</v>
      </c>
      <c r="P127" s="17">
        <f t="shared" ref="P127:P141" si="72">L127+O127</f>
        <v>0</v>
      </c>
    </row>
    <row r="128" spans="1:16" s="2" customFormat="1" ht="17.100000000000001" customHeight="1">
      <c r="A128" s="61"/>
      <c r="B128" s="64"/>
      <c r="C128" s="15" t="s">
        <v>2</v>
      </c>
      <c r="D128" s="16">
        <v>0</v>
      </c>
      <c r="E128" s="16">
        <v>0</v>
      </c>
      <c r="F128" s="16">
        <f t="shared" si="67"/>
        <v>0</v>
      </c>
      <c r="G128" s="16">
        <v>0</v>
      </c>
      <c r="H128" s="16">
        <v>0</v>
      </c>
      <c r="I128" s="16">
        <f t="shared" si="68"/>
        <v>0</v>
      </c>
      <c r="J128" s="16">
        <f t="shared" si="69"/>
        <v>0</v>
      </c>
      <c r="K128" s="16">
        <f t="shared" si="70"/>
        <v>0</v>
      </c>
      <c r="L128" s="16">
        <f t="shared" si="71"/>
        <v>0</v>
      </c>
      <c r="M128" s="16">
        <v>0</v>
      </c>
      <c r="N128" s="16">
        <v>0</v>
      </c>
      <c r="O128" s="16">
        <v>0</v>
      </c>
      <c r="P128" s="16">
        <f t="shared" si="72"/>
        <v>0</v>
      </c>
    </row>
    <row r="129" spans="1:16" s="2" customFormat="1" ht="17.100000000000001" customHeight="1">
      <c r="A129" s="61"/>
      <c r="B129" s="64"/>
      <c r="C129" s="15" t="s">
        <v>1</v>
      </c>
      <c r="D129" s="16">
        <v>0</v>
      </c>
      <c r="E129" s="16">
        <v>0</v>
      </c>
      <c r="F129" s="16">
        <f t="shared" si="67"/>
        <v>0</v>
      </c>
      <c r="G129" s="16">
        <v>0</v>
      </c>
      <c r="H129" s="16">
        <v>0</v>
      </c>
      <c r="I129" s="16">
        <f t="shared" si="68"/>
        <v>0</v>
      </c>
      <c r="J129" s="16">
        <f t="shared" si="69"/>
        <v>0</v>
      </c>
      <c r="K129" s="16">
        <f t="shared" si="70"/>
        <v>0</v>
      </c>
      <c r="L129" s="16">
        <f t="shared" si="71"/>
        <v>0</v>
      </c>
      <c r="M129" s="16">
        <v>0</v>
      </c>
      <c r="N129" s="16">
        <v>0</v>
      </c>
      <c r="O129" s="16">
        <v>0</v>
      </c>
      <c r="P129" s="16">
        <f t="shared" si="72"/>
        <v>0</v>
      </c>
    </row>
    <row r="130" spans="1:16" s="2" customFormat="1" ht="17.100000000000001" customHeight="1">
      <c r="A130" s="61"/>
      <c r="B130" s="64"/>
      <c r="C130" s="15" t="s">
        <v>0</v>
      </c>
      <c r="D130" s="16">
        <v>0</v>
      </c>
      <c r="E130" s="16">
        <v>0</v>
      </c>
      <c r="F130" s="16">
        <f t="shared" si="67"/>
        <v>0</v>
      </c>
      <c r="G130" s="16">
        <v>0</v>
      </c>
      <c r="H130" s="16">
        <v>0</v>
      </c>
      <c r="I130" s="16">
        <f t="shared" si="68"/>
        <v>0</v>
      </c>
      <c r="J130" s="16">
        <f t="shared" si="69"/>
        <v>0</v>
      </c>
      <c r="K130" s="16">
        <f t="shared" si="70"/>
        <v>0</v>
      </c>
      <c r="L130" s="16">
        <f t="shared" si="71"/>
        <v>0</v>
      </c>
      <c r="M130" s="16">
        <v>0</v>
      </c>
      <c r="N130" s="16">
        <v>0</v>
      </c>
      <c r="O130" s="16">
        <v>0</v>
      </c>
      <c r="P130" s="16">
        <f t="shared" si="72"/>
        <v>0</v>
      </c>
    </row>
    <row r="131" spans="1:16" s="2" customFormat="1" ht="17.100000000000001" customHeight="1">
      <c r="A131" s="61"/>
      <c r="B131" s="64" t="s">
        <v>0</v>
      </c>
      <c r="C131" s="15" t="s">
        <v>3</v>
      </c>
      <c r="D131" s="16">
        <f t="shared" ref="D131:E134" si="73">SUM(D119+D123+D127)</f>
        <v>40800</v>
      </c>
      <c r="E131" s="16">
        <f t="shared" si="73"/>
        <v>0</v>
      </c>
      <c r="F131" s="16">
        <f t="shared" si="67"/>
        <v>40800</v>
      </c>
      <c r="G131" s="16">
        <f t="shared" ref="G131:H134" si="74">SUM(G119+G123+G127)</f>
        <v>204000</v>
      </c>
      <c r="H131" s="16">
        <f t="shared" si="74"/>
        <v>0</v>
      </c>
      <c r="I131" s="16">
        <f t="shared" si="68"/>
        <v>204000</v>
      </c>
      <c r="J131" s="16">
        <f t="shared" si="69"/>
        <v>244800</v>
      </c>
      <c r="K131" s="16">
        <f t="shared" si="70"/>
        <v>0</v>
      </c>
      <c r="L131" s="16">
        <f t="shared" si="71"/>
        <v>244800</v>
      </c>
      <c r="M131" s="16">
        <f t="shared" ref="M131:O134" si="75">SUM(M119+M123+M127)</f>
        <v>12700</v>
      </c>
      <c r="N131" s="16">
        <f t="shared" si="75"/>
        <v>0</v>
      </c>
      <c r="O131" s="16">
        <f t="shared" si="75"/>
        <v>12700</v>
      </c>
      <c r="P131" s="16">
        <f t="shared" si="72"/>
        <v>257500</v>
      </c>
    </row>
    <row r="132" spans="1:16" s="2" customFormat="1" ht="17.100000000000001" customHeight="1">
      <c r="A132" s="61"/>
      <c r="B132" s="64"/>
      <c r="C132" s="15" t="s">
        <v>2</v>
      </c>
      <c r="D132" s="16">
        <f t="shared" si="73"/>
        <v>0</v>
      </c>
      <c r="E132" s="16">
        <f t="shared" si="73"/>
        <v>0</v>
      </c>
      <c r="F132" s="16">
        <f t="shared" si="67"/>
        <v>0</v>
      </c>
      <c r="G132" s="16">
        <f t="shared" si="74"/>
        <v>0</v>
      </c>
      <c r="H132" s="16">
        <f t="shared" si="74"/>
        <v>0</v>
      </c>
      <c r="I132" s="16">
        <f t="shared" si="68"/>
        <v>0</v>
      </c>
      <c r="J132" s="16">
        <f t="shared" si="69"/>
        <v>0</v>
      </c>
      <c r="K132" s="16">
        <f t="shared" si="70"/>
        <v>0</v>
      </c>
      <c r="L132" s="16">
        <f t="shared" si="71"/>
        <v>0</v>
      </c>
      <c r="M132" s="16">
        <f t="shared" si="75"/>
        <v>0</v>
      </c>
      <c r="N132" s="16">
        <f t="shared" si="75"/>
        <v>0</v>
      </c>
      <c r="O132" s="16">
        <f t="shared" si="75"/>
        <v>0</v>
      </c>
      <c r="P132" s="16">
        <f t="shared" si="72"/>
        <v>0</v>
      </c>
    </row>
    <row r="133" spans="1:16" s="2" customFormat="1" ht="17.100000000000001" customHeight="1">
      <c r="A133" s="61"/>
      <c r="B133" s="64"/>
      <c r="C133" s="15" t="s">
        <v>1</v>
      </c>
      <c r="D133" s="16">
        <f t="shared" si="73"/>
        <v>0</v>
      </c>
      <c r="E133" s="16">
        <f t="shared" si="73"/>
        <v>0</v>
      </c>
      <c r="F133" s="16">
        <f t="shared" si="67"/>
        <v>0</v>
      </c>
      <c r="G133" s="16">
        <f t="shared" si="74"/>
        <v>0</v>
      </c>
      <c r="H133" s="16">
        <f t="shared" si="74"/>
        <v>0</v>
      </c>
      <c r="I133" s="16">
        <f t="shared" si="68"/>
        <v>0</v>
      </c>
      <c r="J133" s="16">
        <f t="shared" si="69"/>
        <v>0</v>
      </c>
      <c r="K133" s="16">
        <f t="shared" si="70"/>
        <v>0</v>
      </c>
      <c r="L133" s="16">
        <f t="shared" si="71"/>
        <v>0</v>
      </c>
      <c r="M133" s="16">
        <f t="shared" si="75"/>
        <v>0</v>
      </c>
      <c r="N133" s="16">
        <f t="shared" si="75"/>
        <v>0</v>
      </c>
      <c r="O133" s="16">
        <f t="shared" si="75"/>
        <v>0</v>
      </c>
      <c r="P133" s="16">
        <f t="shared" si="72"/>
        <v>0</v>
      </c>
    </row>
    <row r="134" spans="1:16" s="2" customFormat="1" ht="17.100000000000001" customHeight="1">
      <c r="A134" s="62"/>
      <c r="B134" s="65"/>
      <c r="C134" s="20" t="s">
        <v>0</v>
      </c>
      <c r="D134" s="21">
        <f t="shared" si="73"/>
        <v>40800</v>
      </c>
      <c r="E134" s="21">
        <f t="shared" si="73"/>
        <v>0</v>
      </c>
      <c r="F134" s="21">
        <f t="shared" si="67"/>
        <v>40800</v>
      </c>
      <c r="G134" s="21">
        <f t="shared" si="74"/>
        <v>204000</v>
      </c>
      <c r="H134" s="21">
        <f t="shared" si="74"/>
        <v>0</v>
      </c>
      <c r="I134" s="21">
        <f t="shared" si="68"/>
        <v>204000</v>
      </c>
      <c r="J134" s="21">
        <f t="shared" si="69"/>
        <v>244800</v>
      </c>
      <c r="K134" s="21">
        <f t="shared" si="70"/>
        <v>0</v>
      </c>
      <c r="L134" s="21">
        <f t="shared" si="71"/>
        <v>244800</v>
      </c>
      <c r="M134" s="21">
        <f t="shared" si="75"/>
        <v>12700</v>
      </c>
      <c r="N134" s="21">
        <f t="shared" si="75"/>
        <v>0</v>
      </c>
      <c r="O134" s="21">
        <f t="shared" si="75"/>
        <v>12700</v>
      </c>
      <c r="P134" s="21">
        <f t="shared" si="72"/>
        <v>257500</v>
      </c>
    </row>
    <row r="135" spans="1:16" s="2" customFormat="1" ht="17.100000000000001" customHeight="1">
      <c r="A135" s="66" t="s">
        <v>10</v>
      </c>
      <c r="B135" s="67" t="s">
        <v>6</v>
      </c>
      <c r="C135" s="18" t="s">
        <v>3</v>
      </c>
      <c r="D135" s="19">
        <v>0</v>
      </c>
      <c r="E135" s="19">
        <v>0</v>
      </c>
      <c r="F135" s="19">
        <f t="shared" si="67"/>
        <v>0</v>
      </c>
      <c r="G135" s="19">
        <v>0</v>
      </c>
      <c r="H135" s="19">
        <v>0</v>
      </c>
      <c r="I135" s="19">
        <f t="shared" si="68"/>
        <v>0</v>
      </c>
      <c r="J135" s="19">
        <f t="shared" si="69"/>
        <v>0</v>
      </c>
      <c r="K135" s="19">
        <f t="shared" si="70"/>
        <v>0</v>
      </c>
      <c r="L135" s="19">
        <f t="shared" si="71"/>
        <v>0</v>
      </c>
      <c r="M135" s="19">
        <v>0</v>
      </c>
      <c r="N135" s="19">
        <v>0</v>
      </c>
      <c r="O135" s="19">
        <v>0</v>
      </c>
      <c r="P135" s="19">
        <f t="shared" si="72"/>
        <v>0</v>
      </c>
    </row>
    <row r="136" spans="1:16" s="2" customFormat="1" ht="17.100000000000001" customHeight="1">
      <c r="A136" s="61"/>
      <c r="B136" s="64"/>
      <c r="C136" s="15" t="s">
        <v>2</v>
      </c>
      <c r="D136" s="16">
        <v>0</v>
      </c>
      <c r="E136" s="16">
        <v>0</v>
      </c>
      <c r="F136" s="16">
        <f t="shared" si="67"/>
        <v>0</v>
      </c>
      <c r="G136" s="16">
        <v>0</v>
      </c>
      <c r="H136" s="16">
        <v>0</v>
      </c>
      <c r="I136" s="16">
        <f t="shared" si="68"/>
        <v>0</v>
      </c>
      <c r="J136" s="16">
        <f t="shared" si="69"/>
        <v>0</v>
      </c>
      <c r="K136" s="16">
        <f t="shared" si="70"/>
        <v>0</v>
      </c>
      <c r="L136" s="16">
        <f t="shared" si="71"/>
        <v>0</v>
      </c>
      <c r="M136" s="16">
        <v>0</v>
      </c>
      <c r="N136" s="16">
        <v>0</v>
      </c>
      <c r="O136" s="16">
        <v>0</v>
      </c>
      <c r="P136" s="16">
        <f t="shared" si="72"/>
        <v>0</v>
      </c>
    </row>
    <row r="137" spans="1:16" s="2" customFormat="1" ht="17.100000000000001" customHeight="1">
      <c r="A137" s="61"/>
      <c r="B137" s="64"/>
      <c r="C137" s="15" t="s">
        <v>1</v>
      </c>
      <c r="D137" s="16">
        <v>0</v>
      </c>
      <c r="E137" s="16">
        <v>0</v>
      </c>
      <c r="F137" s="16">
        <f t="shared" si="67"/>
        <v>0</v>
      </c>
      <c r="G137" s="16">
        <v>0</v>
      </c>
      <c r="H137" s="16">
        <v>0</v>
      </c>
      <c r="I137" s="16">
        <f t="shared" si="68"/>
        <v>0</v>
      </c>
      <c r="J137" s="16">
        <f t="shared" si="69"/>
        <v>0</v>
      </c>
      <c r="K137" s="16">
        <f t="shared" si="70"/>
        <v>0</v>
      </c>
      <c r="L137" s="16">
        <f t="shared" si="71"/>
        <v>0</v>
      </c>
      <c r="M137" s="16">
        <v>0</v>
      </c>
      <c r="N137" s="16">
        <v>0</v>
      </c>
      <c r="O137" s="16">
        <v>0</v>
      </c>
      <c r="P137" s="16">
        <f t="shared" si="72"/>
        <v>0</v>
      </c>
    </row>
    <row r="138" spans="1:16" s="2" customFormat="1" ht="17.100000000000001" customHeight="1">
      <c r="A138" s="61"/>
      <c r="B138" s="64"/>
      <c r="C138" s="15" t="s">
        <v>0</v>
      </c>
      <c r="D138" s="16">
        <v>0</v>
      </c>
      <c r="E138" s="16">
        <v>0</v>
      </c>
      <c r="F138" s="16">
        <f t="shared" si="67"/>
        <v>0</v>
      </c>
      <c r="G138" s="16">
        <v>0</v>
      </c>
      <c r="H138" s="16">
        <v>0</v>
      </c>
      <c r="I138" s="16">
        <f t="shared" si="68"/>
        <v>0</v>
      </c>
      <c r="J138" s="16">
        <f t="shared" si="69"/>
        <v>0</v>
      </c>
      <c r="K138" s="16">
        <f t="shared" si="70"/>
        <v>0</v>
      </c>
      <c r="L138" s="16">
        <f t="shared" si="71"/>
        <v>0</v>
      </c>
      <c r="M138" s="16">
        <v>0</v>
      </c>
      <c r="N138" s="16">
        <v>0</v>
      </c>
      <c r="O138" s="16">
        <v>0</v>
      </c>
      <c r="P138" s="16">
        <f t="shared" si="72"/>
        <v>0</v>
      </c>
    </row>
    <row r="139" spans="1:16" s="2" customFormat="1" ht="17.100000000000001" customHeight="1">
      <c r="A139" s="61"/>
      <c r="B139" s="64" t="s">
        <v>5</v>
      </c>
      <c r="C139" s="15" t="s">
        <v>3</v>
      </c>
      <c r="D139" s="17">
        <v>60600</v>
      </c>
      <c r="E139" s="17">
        <v>0</v>
      </c>
      <c r="F139" s="17">
        <v>60600</v>
      </c>
      <c r="G139" s="17">
        <v>36000</v>
      </c>
      <c r="H139" s="17">
        <v>0</v>
      </c>
      <c r="I139" s="17">
        <v>36000</v>
      </c>
      <c r="J139" s="17">
        <v>96600</v>
      </c>
      <c r="K139" s="17">
        <v>0</v>
      </c>
      <c r="L139" s="17">
        <v>96600</v>
      </c>
      <c r="M139" s="17">
        <v>0</v>
      </c>
      <c r="N139" s="17">
        <v>0</v>
      </c>
      <c r="O139" s="17">
        <v>0</v>
      </c>
      <c r="P139" s="17">
        <f t="shared" si="72"/>
        <v>96600</v>
      </c>
    </row>
    <row r="140" spans="1:16" s="2" customFormat="1" ht="17.100000000000001" customHeight="1">
      <c r="A140" s="61"/>
      <c r="B140" s="64"/>
      <c r="C140" s="15" t="s">
        <v>2</v>
      </c>
      <c r="D140" s="16">
        <v>0</v>
      </c>
      <c r="E140" s="16">
        <v>0</v>
      </c>
      <c r="F140" s="16">
        <f>SUM(D140:E140)</f>
        <v>0</v>
      </c>
      <c r="G140" s="16">
        <v>0</v>
      </c>
      <c r="H140" s="16">
        <v>0</v>
      </c>
      <c r="I140" s="16">
        <f>SUM(G140:H140)</f>
        <v>0</v>
      </c>
      <c r="J140" s="16">
        <f>D140+G140</f>
        <v>0</v>
      </c>
      <c r="K140" s="16">
        <f>E140+H140</f>
        <v>0</v>
      </c>
      <c r="L140" s="16">
        <f>F140+I140</f>
        <v>0</v>
      </c>
      <c r="M140" s="16">
        <v>0</v>
      </c>
      <c r="N140" s="16">
        <v>0</v>
      </c>
      <c r="O140" s="16">
        <v>0</v>
      </c>
      <c r="P140" s="16">
        <f t="shared" si="72"/>
        <v>0</v>
      </c>
    </row>
    <row r="141" spans="1:16" s="2" customFormat="1" ht="17.100000000000001" customHeight="1">
      <c r="A141" s="61"/>
      <c r="B141" s="64"/>
      <c r="C141" s="15" t="s">
        <v>1</v>
      </c>
      <c r="D141" s="16">
        <v>0</v>
      </c>
      <c r="E141" s="16">
        <v>0</v>
      </c>
      <c r="F141" s="16">
        <v>0</v>
      </c>
      <c r="G141" s="16">
        <v>54960</v>
      </c>
      <c r="H141" s="16">
        <v>0</v>
      </c>
      <c r="I141" s="16">
        <v>54960</v>
      </c>
      <c r="J141" s="16">
        <v>54960</v>
      </c>
      <c r="K141" s="16">
        <v>0</v>
      </c>
      <c r="L141" s="16">
        <v>54960</v>
      </c>
      <c r="M141" s="16">
        <v>0</v>
      </c>
      <c r="N141" s="16">
        <v>0</v>
      </c>
      <c r="O141" s="16">
        <v>0</v>
      </c>
      <c r="P141" s="16">
        <f t="shared" si="72"/>
        <v>54960</v>
      </c>
    </row>
    <row r="142" spans="1:16" s="2" customFormat="1" ht="17.100000000000001" customHeight="1">
      <c r="A142" s="61"/>
      <c r="B142" s="64"/>
      <c r="C142" s="15" t="s">
        <v>0</v>
      </c>
      <c r="D142" s="16">
        <f t="shared" ref="D142:P142" si="76">SUM(D139:D141)</f>
        <v>60600</v>
      </c>
      <c r="E142" s="16">
        <f t="shared" si="76"/>
        <v>0</v>
      </c>
      <c r="F142" s="16">
        <f t="shared" si="76"/>
        <v>60600</v>
      </c>
      <c r="G142" s="16">
        <f t="shared" si="76"/>
        <v>90960</v>
      </c>
      <c r="H142" s="16">
        <f t="shared" si="76"/>
        <v>0</v>
      </c>
      <c r="I142" s="16">
        <f t="shared" si="76"/>
        <v>90960</v>
      </c>
      <c r="J142" s="16">
        <f t="shared" si="76"/>
        <v>151560</v>
      </c>
      <c r="K142" s="16">
        <f t="shared" si="76"/>
        <v>0</v>
      </c>
      <c r="L142" s="16">
        <f t="shared" si="76"/>
        <v>151560</v>
      </c>
      <c r="M142" s="16">
        <f t="shared" si="76"/>
        <v>0</v>
      </c>
      <c r="N142" s="16">
        <f t="shared" si="76"/>
        <v>0</v>
      </c>
      <c r="O142" s="16">
        <f t="shared" si="76"/>
        <v>0</v>
      </c>
      <c r="P142" s="16">
        <f t="shared" si="76"/>
        <v>151560</v>
      </c>
    </row>
    <row r="143" spans="1:16" s="2" customFormat="1" ht="17.100000000000001" customHeight="1">
      <c r="A143" s="61"/>
      <c r="B143" s="64" t="s">
        <v>4</v>
      </c>
      <c r="C143" s="15" t="s">
        <v>3</v>
      </c>
      <c r="D143" s="17">
        <v>0</v>
      </c>
      <c r="E143" s="17">
        <v>0</v>
      </c>
      <c r="F143" s="17">
        <f t="shared" ref="F143:F154" si="77">SUM(D143:E143)</f>
        <v>0</v>
      </c>
      <c r="G143" s="17">
        <v>0</v>
      </c>
      <c r="H143" s="17">
        <v>0</v>
      </c>
      <c r="I143" s="17">
        <f t="shared" ref="I143:I154" si="78">SUM(G143:H143)</f>
        <v>0</v>
      </c>
      <c r="J143" s="17">
        <f t="shared" ref="J143:J154" si="79">D143+G143</f>
        <v>0</v>
      </c>
      <c r="K143" s="17">
        <f t="shared" ref="K143:K154" si="80">E143+H143</f>
        <v>0</v>
      </c>
      <c r="L143" s="17">
        <f t="shared" ref="L143:L154" si="81">F143+I143</f>
        <v>0</v>
      </c>
      <c r="M143" s="17">
        <v>0</v>
      </c>
      <c r="N143" s="17">
        <v>0</v>
      </c>
      <c r="O143" s="17">
        <v>0</v>
      </c>
      <c r="P143" s="17">
        <f t="shared" ref="P143:P157" si="82">L143+O143</f>
        <v>0</v>
      </c>
    </row>
    <row r="144" spans="1:16" s="2" customFormat="1" ht="17.100000000000001" customHeight="1">
      <c r="A144" s="61"/>
      <c r="B144" s="64"/>
      <c r="C144" s="15" t="s">
        <v>2</v>
      </c>
      <c r="D144" s="16">
        <v>0</v>
      </c>
      <c r="E144" s="16">
        <v>0</v>
      </c>
      <c r="F144" s="16">
        <f t="shared" si="77"/>
        <v>0</v>
      </c>
      <c r="G144" s="16">
        <v>0</v>
      </c>
      <c r="H144" s="16">
        <v>0</v>
      </c>
      <c r="I144" s="16">
        <f t="shared" si="78"/>
        <v>0</v>
      </c>
      <c r="J144" s="16">
        <f t="shared" si="79"/>
        <v>0</v>
      </c>
      <c r="K144" s="16">
        <f t="shared" si="80"/>
        <v>0</v>
      </c>
      <c r="L144" s="16">
        <f t="shared" si="81"/>
        <v>0</v>
      </c>
      <c r="M144" s="16">
        <v>0</v>
      </c>
      <c r="N144" s="16">
        <v>0</v>
      </c>
      <c r="O144" s="16">
        <v>0</v>
      </c>
      <c r="P144" s="16">
        <f t="shared" si="82"/>
        <v>0</v>
      </c>
    </row>
    <row r="145" spans="1:16" s="2" customFormat="1" ht="17.100000000000001" customHeight="1">
      <c r="A145" s="61"/>
      <c r="B145" s="64"/>
      <c r="C145" s="15" t="s">
        <v>1</v>
      </c>
      <c r="D145" s="16">
        <v>0</v>
      </c>
      <c r="E145" s="16">
        <v>0</v>
      </c>
      <c r="F145" s="16">
        <f t="shared" si="77"/>
        <v>0</v>
      </c>
      <c r="G145" s="16">
        <v>0</v>
      </c>
      <c r="H145" s="16">
        <v>0</v>
      </c>
      <c r="I145" s="16">
        <f t="shared" si="78"/>
        <v>0</v>
      </c>
      <c r="J145" s="16">
        <f t="shared" si="79"/>
        <v>0</v>
      </c>
      <c r="K145" s="16">
        <f t="shared" si="80"/>
        <v>0</v>
      </c>
      <c r="L145" s="16">
        <f t="shared" si="81"/>
        <v>0</v>
      </c>
      <c r="M145" s="16">
        <v>0</v>
      </c>
      <c r="N145" s="16">
        <v>0</v>
      </c>
      <c r="O145" s="16">
        <v>0</v>
      </c>
      <c r="P145" s="16">
        <f t="shared" si="82"/>
        <v>0</v>
      </c>
    </row>
    <row r="146" spans="1:16" s="2" customFormat="1" ht="17.100000000000001" customHeight="1">
      <c r="A146" s="61"/>
      <c r="B146" s="64"/>
      <c r="C146" s="15" t="s">
        <v>0</v>
      </c>
      <c r="D146" s="16">
        <v>0</v>
      </c>
      <c r="E146" s="16">
        <v>0</v>
      </c>
      <c r="F146" s="16">
        <f t="shared" si="77"/>
        <v>0</v>
      </c>
      <c r="G146" s="16">
        <v>0</v>
      </c>
      <c r="H146" s="16">
        <v>0</v>
      </c>
      <c r="I146" s="16">
        <f t="shared" si="78"/>
        <v>0</v>
      </c>
      <c r="J146" s="16">
        <f t="shared" si="79"/>
        <v>0</v>
      </c>
      <c r="K146" s="16">
        <f t="shared" si="80"/>
        <v>0</v>
      </c>
      <c r="L146" s="16">
        <f t="shared" si="81"/>
        <v>0</v>
      </c>
      <c r="M146" s="16">
        <v>0</v>
      </c>
      <c r="N146" s="16">
        <v>0</v>
      </c>
      <c r="O146" s="16">
        <v>0</v>
      </c>
      <c r="P146" s="16">
        <f t="shared" si="82"/>
        <v>0</v>
      </c>
    </row>
    <row r="147" spans="1:16" s="2" customFormat="1" ht="17.100000000000001" customHeight="1">
      <c r="A147" s="61"/>
      <c r="B147" s="64" t="s">
        <v>0</v>
      </c>
      <c r="C147" s="15" t="s">
        <v>3</v>
      </c>
      <c r="D147" s="16">
        <f t="shared" ref="D147:E150" si="83">SUM(D135+D139+D143)</f>
        <v>60600</v>
      </c>
      <c r="E147" s="16">
        <f t="shared" si="83"/>
        <v>0</v>
      </c>
      <c r="F147" s="16">
        <f t="shared" si="77"/>
        <v>60600</v>
      </c>
      <c r="G147" s="16">
        <f t="shared" ref="G147:H150" si="84">SUM(G135+G139+G143)</f>
        <v>36000</v>
      </c>
      <c r="H147" s="16">
        <f t="shared" si="84"/>
        <v>0</v>
      </c>
      <c r="I147" s="16">
        <f t="shared" si="78"/>
        <v>36000</v>
      </c>
      <c r="J147" s="16">
        <f t="shared" si="79"/>
        <v>96600</v>
      </c>
      <c r="K147" s="16">
        <f t="shared" si="80"/>
        <v>0</v>
      </c>
      <c r="L147" s="16">
        <f t="shared" si="81"/>
        <v>96600</v>
      </c>
      <c r="M147" s="16">
        <f t="shared" ref="M147:O150" si="85">SUM(M135+M139+M143)</f>
        <v>0</v>
      </c>
      <c r="N147" s="16">
        <f t="shared" si="85"/>
        <v>0</v>
      </c>
      <c r="O147" s="16">
        <f t="shared" si="85"/>
        <v>0</v>
      </c>
      <c r="P147" s="16">
        <f t="shared" si="82"/>
        <v>96600</v>
      </c>
    </row>
    <row r="148" spans="1:16" s="2" customFormat="1" ht="17.100000000000001" customHeight="1">
      <c r="A148" s="61"/>
      <c r="B148" s="64"/>
      <c r="C148" s="15" t="s">
        <v>2</v>
      </c>
      <c r="D148" s="16">
        <f t="shared" si="83"/>
        <v>0</v>
      </c>
      <c r="E148" s="16">
        <f t="shared" si="83"/>
        <v>0</v>
      </c>
      <c r="F148" s="16">
        <f t="shared" si="77"/>
        <v>0</v>
      </c>
      <c r="G148" s="16">
        <f t="shared" si="84"/>
        <v>0</v>
      </c>
      <c r="H148" s="16">
        <f t="shared" si="84"/>
        <v>0</v>
      </c>
      <c r="I148" s="16">
        <f t="shared" si="78"/>
        <v>0</v>
      </c>
      <c r="J148" s="16">
        <f t="shared" si="79"/>
        <v>0</v>
      </c>
      <c r="K148" s="16">
        <f t="shared" si="80"/>
        <v>0</v>
      </c>
      <c r="L148" s="16">
        <f t="shared" si="81"/>
        <v>0</v>
      </c>
      <c r="M148" s="16">
        <f t="shared" si="85"/>
        <v>0</v>
      </c>
      <c r="N148" s="16">
        <f t="shared" si="85"/>
        <v>0</v>
      </c>
      <c r="O148" s="16">
        <f t="shared" si="85"/>
        <v>0</v>
      </c>
      <c r="P148" s="16">
        <f t="shared" si="82"/>
        <v>0</v>
      </c>
    </row>
    <row r="149" spans="1:16" s="2" customFormat="1" ht="17.100000000000001" customHeight="1">
      <c r="A149" s="61"/>
      <c r="B149" s="64"/>
      <c r="C149" s="15" t="s">
        <v>1</v>
      </c>
      <c r="D149" s="16">
        <f t="shared" si="83"/>
        <v>0</v>
      </c>
      <c r="E149" s="16">
        <f t="shared" si="83"/>
        <v>0</v>
      </c>
      <c r="F149" s="16">
        <f t="shared" si="77"/>
        <v>0</v>
      </c>
      <c r="G149" s="16">
        <f t="shared" si="84"/>
        <v>54960</v>
      </c>
      <c r="H149" s="16">
        <f t="shared" si="84"/>
        <v>0</v>
      </c>
      <c r="I149" s="16">
        <f t="shared" si="78"/>
        <v>54960</v>
      </c>
      <c r="J149" s="16">
        <f t="shared" si="79"/>
        <v>54960</v>
      </c>
      <c r="K149" s="16">
        <f t="shared" si="80"/>
        <v>0</v>
      </c>
      <c r="L149" s="16">
        <f t="shared" si="81"/>
        <v>54960</v>
      </c>
      <c r="M149" s="16">
        <f t="shared" si="85"/>
        <v>0</v>
      </c>
      <c r="N149" s="16">
        <f t="shared" si="85"/>
        <v>0</v>
      </c>
      <c r="O149" s="16">
        <f t="shared" si="85"/>
        <v>0</v>
      </c>
      <c r="P149" s="16">
        <f t="shared" si="82"/>
        <v>54960</v>
      </c>
    </row>
    <row r="150" spans="1:16" s="2" customFormat="1" ht="17.100000000000001" customHeight="1">
      <c r="A150" s="62"/>
      <c r="B150" s="65"/>
      <c r="C150" s="20" t="s">
        <v>0</v>
      </c>
      <c r="D150" s="21">
        <f t="shared" si="83"/>
        <v>60600</v>
      </c>
      <c r="E150" s="21">
        <f t="shared" si="83"/>
        <v>0</v>
      </c>
      <c r="F150" s="21">
        <f t="shared" si="77"/>
        <v>60600</v>
      </c>
      <c r="G150" s="21">
        <f t="shared" si="84"/>
        <v>90960</v>
      </c>
      <c r="H150" s="21">
        <f t="shared" si="84"/>
        <v>0</v>
      </c>
      <c r="I150" s="21">
        <f t="shared" si="78"/>
        <v>90960</v>
      </c>
      <c r="J150" s="21">
        <f t="shared" si="79"/>
        <v>151560</v>
      </c>
      <c r="K150" s="21">
        <f t="shared" si="80"/>
        <v>0</v>
      </c>
      <c r="L150" s="21">
        <f t="shared" si="81"/>
        <v>151560</v>
      </c>
      <c r="M150" s="21">
        <f t="shared" si="85"/>
        <v>0</v>
      </c>
      <c r="N150" s="21">
        <f t="shared" si="85"/>
        <v>0</v>
      </c>
      <c r="O150" s="21">
        <f t="shared" si="85"/>
        <v>0</v>
      </c>
      <c r="P150" s="21">
        <f t="shared" si="82"/>
        <v>151560</v>
      </c>
    </row>
    <row r="151" spans="1:16" s="2" customFormat="1" ht="17.100000000000001" customHeight="1">
      <c r="A151" s="66" t="s">
        <v>9</v>
      </c>
      <c r="B151" s="67" t="s">
        <v>6</v>
      </c>
      <c r="C151" s="18" t="s">
        <v>3</v>
      </c>
      <c r="D151" s="19">
        <v>0</v>
      </c>
      <c r="E151" s="19">
        <v>0</v>
      </c>
      <c r="F151" s="19">
        <f t="shared" si="77"/>
        <v>0</v>
      </c>
      <c r="G151" s="19">
        <v>0</v>
      </c>
      <c r="H151" s="19">
        <v>0</v>
      </c>
      <c r="I151" s="19">
        <f t="shared" si="78"/>
        <v>0</v>
      </c>
      <c r="J151" s="19">
        <f t="shared" si="79"/>
        <v>0</v>
      </c>
      <c r="K151" s="19">
        <f t="shared" si="80"/>
        <v>0</v>
      </c>
      <c r="L151" s="19">
        <f t="shared" si="81"/>
        <v>0</v>
      </c>
      <c r="M151" s="19">
        <v>0</v>
      </c>
      <c r="N151" s="19">
        <v>0</v>
      </c>
      <c r="O151" s="19">
        <v>0</v>
      </c>
      <c r="P151" s="19">
        <f t="shared" si="82"/>
        <v>0</v>
      </c>
    </row>
    <row r="152" spans="1:16" s="2" customFormat="1" ht="17.100000000000001" customHeight="1">
      <c r="A152" s="61"/>
      <c r="B152" s="64"/>
      <c r="C152" s="15" t="s">
        <v>2</v>
      </c>
      <c r="D152" s="16">
        <v>0</v>
      </c>
      <c r="E152" s="16">
        <v>0</v>
      </c>
      <c r="F152" s="16">
        <f t="shared" si="77"/>
        <v>0</v>
      </c>
      <c r="G152" s="16">
        <v>0</v>
      </c>
      <c r="H152" s="16">
        <v>0</v>
      </c>
      <c r="I152" s="16">
        <f t="shared" si="78"/>
        <v>0</v>
      </c>
      <c r="J152" s="16">
        <f t="shared" si="79"/>
        <v>0</v>
      </c>
      <c r="K152" s="16">
        <f t="shared" si="80"/>
        <v>0</v>
      </c>
      <c r="L152" s="16">
        <f t="shared" si="81"/>
        <v>0</v>
      </c>
      <c r="M152" s="16">
        <v>0</v>
      </c>
      <c r="N152" s="16">
        <v>0</v>
      </c>
      <c r="O152" s="16">
        <v>0</v>
      </c>
      <c r="P152" s="16">
        <f t="shared" si="82"/>
        <v>0</v>
      </c>
    </row>
    <row r="153" spans="1:16" s="2" customFormat="1" ht="17.100000000000001" customHeight="1">
      <c r="A153" s="61"/>
      <c r="B153" s="64"/>
      <c r="C153" s="15" t="s">
        <v>1</v>
      </c>
      <c r="D153" s="16">
        <v>0</v>
      </c>
      <c r="E153" s="16">
        <v>0</v>
      </c>
      <c r="F153" s="16">
        <f t="shared" si="77"/>
        <v>0</v>
      </c>
      <c r="G153" s="16">
        <v>0</v>
      </c>
      <c r="H153" s="16">
        <v>0</v>
      </c>
      <c r="I153" s="16">
        <f t="shared" si="78"/>
        <v>0</v>
      </c>
      <c r="J153" s="16">
        <f t="shared" si="79"/>
        <v>0</v>
      </c>
      <c r="K153" s="16">
        <f t="shared" si="80"/>
        <v>0</v>
      </c>
      <c r="L153" s="16">
        <f t="shared" si="81"/>
        <v>0</v>
      </c>
      <c r="M153" s="16">
        <v>0</v>
      </c>
      <c r="N153" s="16">
        <v>0</v>
      </c>
      <c r="O153" s="16">
        <v>0</v>
      </c>
      <c r="P153" s="16">
        <f t="shared" si="82"/>
        <v>0</v>
      </c>
    </row>
    <row r="154" spans="1:16" s="2" customFormat="1" ht="17.100000000000001" customHeight="1">
      <c r="A154" s="61"/>
      <c r="B154" s="64"/>
      <c r="C154" s="15" t="s">
        <v>0</v>
      </c>
      <c r="D154" s="16">
        <v>0</v>
      </c>
      <c r="E154" s="16">
        <v>0</v>
      </c>
      <c r="F154" s="16">
        <f t="shared" si="77"/>
        <v>0</v>
      </c>
      <c r="G154" s="16">
        <v>0</v>
      </c>
      <c r="H154" s="16">
        <v>0</v>
      </c>
      <c r="I154" s="16">
        <f t="shared" si="78"/>
        <v>0</v>
      </c>
      <c r="J154" s="16">
        <f t="shared" si="79"/>
        <v>0</v>
      </c>
      <c r="K154" s="16">
        <f t="shared" si="80"/>
        <v>0</v>
      </c>
      <c r="L154" s="16">
        <f t="shared" si="81"/>
        <v>0</v>
      </c>
      <c r="M154" s="16">
        <v>0</v>
      </c>
      <c r="N154" s="16">
        <v>0</v>
      </c>
      <c r="O154" s="16">
        <v>0</v>
      </c>
      <c r="P154" s="16">
        <f t="shared" si="82"/>
        <v>0</v>
      </c>
    </row>
    <row r="155" spans="1:16" s="2" customFormat="1" ht="17.100000000000001" customHeight="1">
      <c r="A155" s="61"/>
      <c r="B155" s="64" t="s">
        <v>5</v>
      </c>
      <c r="C155" s="15" t="s">
        <v>3</v>
      </c>
      <c r="D155" s="17">
        <v>86400</v>
      </c>
      <c r="E155" s="17">
        <v>0</v>
      </c>
      <c r="F155" s="17">
        <v>86400</v>
      </c>
      <c r="G155" s="17">
        <v>93000</v>
      </c>
      <c r="H155" s="17">
        <v>0</v>
      </c>
      <c r="I155" s="17">
        <v>93000</v>
      </c>
      <c r="J155" s="17">
        <v>179400</v>
      </c>
      <c r="K155" s="17">
        <v>0</v>
      </c>
      <c r="L155" s="17">
        <v>179400</v>
      </c>
      <c r="M155" s="17">
        <v>9500</v>
      </c>
      <c r="N155" s="17">
        <v>0</v>
      </c>
      <c r="O155" s="17">
        <v>9500</v>
      </c>
      <c r="P155" s="17">
        <f t="shared" si="82"/>
        <v>188900</v>
      </c>
    </row>
    <row r="156" spans="1:16" s="2" customFormat="1" ht="17.100000000000001" customHeight="1">
      <c r="A156" s="61"/>
      <c r="B156" s="64"/>
      <c r="C156" s="15" t="s">
        <v>2</v>
      </c>
      <c r="D156" s="16">
        <v>0</v>
      </c>
      <c r="E156" s="16">
        <v>0</v>
      </c>
      <c r="F156" s="16">
        <f>SUM(D156:E156)</f>
        <v>0</v>
      </c>
      <c r="G156" s="16">
        <v>0</v>
      </c>
      <c r="H156" s="16">
        <v>0</v>
      </c>
      <c r="I156" s="16">
        <f>SUM(G156:H156)</f>
        <v>0</v>
      </c>
      <c r="J156" s="16">
        <f t="shared" ref="J156:L157" si="86">D156+G156</f>
        <v>0</v>
      </c>
      <c r="K156" s="16">
        <f t="shared" si="86"/>
        <v>0</v>
      </c>
      <c r="L156" s="16">
        <f t="shared" si="86"/>
        <v>0</v>
      </c>
      <c r="M156" s="16">
        <v>0</v>
      </c>
      <c r="N156" s="16">
        <v>0</v>
      </c>
      <c r="O156" s="16">
        <v>0</v>
      </c>
      <c r="P156" s="16">
        <f t="shared" si="82"/>
        <v>0</v>
      </c>
    </row>
    <row r="157" spans="1:16" s="2" customFormat="1" ht="17.100000000000001" customHeight="1">
      <c r="A157" s="61"/>
      <c r="B157" s="64"/>
      <c r="C157" s="15" t="s">
        <v>1</v>
      </c>
      <c r="D157" s="16">
        <v>0</v>
      </c>
      <c r="E157" s="16">
        <v>0</v>
      </c>
      <c r="F157" s="16">
        <f>SUM(D157:E157)</f>
        <v>0</v>
      </c>
      <c r="G157" s="16">
        <v>0</v>
      </c>
      <c r="H157" s="16">
        <v>0</v>
      </c>
      <c r="I157" s="16">
        <f>SUM(G157:H157)</f>
        <v>0</v>
      </c>
      <c r="J157" s="16">
        <f t="shared" si="86"/>
        <v>0</v>
      </c>
      <c r="K157" s="16">
        <f t="shared" si="86"/>
        <v>0</v>
      </c>
      <c r="L157" s="16">
        <f t="shared" si="86"/>
        <v>0</v>
      </c>
      <c r="M157" s="16">
        <v>0</v>
      </c>
      <c r="N157" s="16">
        <v>0</v>
      </c>
      <c r="O157" s="16">
        <v>0</v>
      </c>
      <c r="P157" s="16">
        <f t="shared" si="82"/>
        <v>0</v>
      </c>
    </row>
    <row r="158" spans="1:16" s="2" customFormat="1" ht="17.100000000000001" customHeight="1">
      <c r="A158" s="61"/>
      <c r="B158" s="64"/>
      <c r="C158" s="15" t="s">
        <v>0</v>
      </c>
      <c r="D158" s="16">
        <f t="shared" ref="D158:P158" si="87">SUM(D155:D157)</f>
        <v>86400</v>
      </c>
      <c r="E158" s="16">
        <f t="shared" si="87"/>
        <v>0</v>
      </c>
      <c r="F158" s="16">
        <f t="shared" si="87"/>
        <v>86400</v>
      </c>
      <c r="G158" s="16">
        <f t="shared" si="87"/>
        <v>93000</v>
      </c>
      <c r="H158" s="16">
        <f t="shared" si="87"/>
        <v>0</v>
      </c>
      <c r="I158" s="16">
        <f t="shared" si="87"/>
        <v>93000</v>
      </c>
      <c r="J158" s="16">
        <f t="shared" si="87"/>
        <v>179400</v>
      </c>
      <c r="K158" s="16">
        <f t="shared" si="87"/>
        <v>0</v>
      </c>
      <c r="L158" s="16">
        <f t="shared" si="87"/>
        <v>179400</v>
      </c>
      <c r="M158" s="16">
        <f t="shared" si="87"/>
        <v>9500</v>
      </c>
      <c r="N158" s="16">
        <f t="shared" si="87"/>
        <v>0</v>
      </c>
      <c r="O158" s="16">
        <f t="shared" si="87"/>
        <v>9500</v>
      </c>
      <c r="P158" s="16">
        <f t="shared" si="87"/>
        <v>188900</v>
      </c>
    </row>
    <row r="159" spans="1:16" s="2" customFormat="1" ht="17.100000000000001" customHeight="1">
      <c r="A159" s="61"/>
      <c r="B159" s="64" t="s">
        <v>4</v>
      </c>
      <c r="C159" s="15" t="s">
        <v>3</v>
      </c>
      <c r="D159" s="17">
        <v>0</v>
      </c>
      <c r="E159" s="17">
        <v>0</v>
      </c>
      <c r="F159" s="17">
        <f t="shared" ref="F159:F170" si="88">SUM(D159:E159)</f>
        <v>0</v>
      </c>
      <c r="G159" s="17">
        <v>0</v>
      </c>
      <c r="H159" s="17">
        <v>0</v>
      </c>
      <c r="I159" s="17">
        <f t="shared" ref="I159:I170" si="89">SUM(G159:H159)</f>
        <v>0</v>
      </c>
      <c r="J159" s="17">
        <f t="shared" ref="J159:J170" si="90">D159+G159</f>
        <v>0</v>
      </c>
      <c r="K159" s="17">
        <f t="shared" ref="K159:K170" si="91">E159+H159</f>
        <v>0</v>
      </c>
      <c r="L159" s="17">
        <f t="shared" ref="L159:L170" si="92">F159+I159</f>
        <v>0</v>
      </c>
      <c r="M159" s="17">
        <v>0</v>
      </c>
      <c r="N159" s="17">
        <v>0</v>
      </c>
      <c r="O159" s="17">
        <v>0</v>
      </c>
      <c r="P159" s="17">
        <f t="shared" ref="P159:P173" si="93">L159+O159</f>
        <v>0</v>
      </c>
    </row>
    <row r="160" spans="1:16" s="2" customFormat="1" ht="17.100000000000001" customHeight="1">
      <c r="A160" s="61"/>
      <c r="B160" s="64"/>
      <c r="C160" s="15" t="s">
        <v>2</v>
      </c>
      <c r="D160" s="16">
        <v>0</v>
      </c>
      <c r="E160" s="16">
        <v>0</v>
      </c>
      <c r="F160" s="16">
        <f t="shared" si="88"/>
        <v>0</v>
      </c>
      <c r="G160" s="16">
        <v>0</v>
      </c>
      <c r="H160" s="16">
        <v>0</v>
      </c>
      <c r="I160" s="16">
        <f t="shared" si="89"/>
        <v>0</v>
      </c>
      <c r="J160" s="16">
        <f t="shared" si="90"/>
        <v>0</v>
      </c>
      <c r="K160" s="16">
        <f t="shared" si="91"/>
        <v>0</v>
      </c>
      <c r="L160" s="16">
        <f t="shared" si="92"/>
        <v>0</v>
      </c>
      <c r="M160" s="16">
        <v>0</v>
      </c>
      <c r="N160" s="16">
        <v>0</v>
      </c>
      <c r="O160" s="16">
        <v>0</v>
      </c>
      <c r="P160" s="16">
        <f t="shared" si="93"/>
        <v>0</v>
      </c>
    </row>
    <row r="161" spans="1:16" s="2" customFormat="1" ht="17.100000000000001" customHeight="1">
      <c r="A161" s="61"/>
      <c r="B161" s="64"/>
      <c r="C161" s="15" t="s">
        <v>1</v>
      </c>
      <c r="D161" s="16">
        <v>0</v>
      </c>
      <c r="E161" s="16">
        <v>0</v>
      </c>
      <c r="F161" s="16">
        <f t="shared" si="88"/>
        <v>0</v>
      </c>
      <c r="G161" s="16">
        <v>0</v>
      </c>
      <c r="H161" s="16">
        <v>0</v>
      </c>
      <c r="I161" s="16">
        <f t="shared" si="89"/>
        <v>0</v>
      </c>
      <c r="J161" s="16">
        <f t="shared" si="90"/>
        <v>0</v>
      </c>
      <c r="K161" s="16">
        <f t="shared" si="91"/>
        <v>0</v>
      </c>
      <c r="L161" s="16">
        <f t="shared" si="92"/>
        <v>0</v>
      </c>
      <c r="M161" s="16">
        <v>0</v>
      </c>
      <c r="N161" s="16">
        <v>0</v>
      </c>
      <c r="O161" s="16">
        <v>0</v>
      </c>
      <c r="P161" s="16">
        <f t="shared" si="93"/>
        <v>0</v>
      </c>
    </row>
    <row r="162" spans="1:16" s="2" customFormat="1" ht="17.100000000000001" customHeight="1">
      <c r="A162" s="61"/>
      <c r="B162" s="64"/>
      <c r="C162" s="15" t="s">
        <v>0</v>
      </c>
      <c r="D162" s="16">
        <v>0</v>
      </c>
      <c r="E162" s="16">
        <v>0</v>
      </c>
      <c r="F162" s="16">
        <f t="shared" si="88"/>
        <v>0</v>
      </c>
      <c r="G162" s="16">
        <v>0</v>
      </c>
      <c r="H162" s="16">
        <v>0</v>
      </c>
      <c r="I162" s="16">
        <f t="shared" si="89"/>
        <v>0</v>
      </c>
      <c r="J162" s="16">
        <f t="shared" si="90"/>
        <v>0</v>
      </c>
      <c r="K162" s="16">
        <f t="shared" si="91"/>
        <v>0</v>
      </c>
      <c r="L162" s="16">
        <f t="shared" si="92"/>
        <v>0</v>
      </c>
      <c r="M162" s="16">
        <v>0</v>
      </c>
      <c r="N162" s="16">
        <v>0</v>
      </c>
      <c r="O162" s="16">
        <v>0</v>
      </c>
      <c r="P162" s="16">
        <f t="shared" si="93"/>
        <v>0</v>
      </c>
    </row>
    <row r="163" spans="1:16" s="2" customFormat="1" ht="17.100000000000001" customHeight="1">
      <c r="A163" s="61"/>
      <c r="B163" s="64" t="s">
        <v>0</v>
      </c>
      <c r="C163" s="15" t="s">
        <v>3</v>
      </c>
      <c r="D163" s="16">
        <f t="shared" ref="D163:E166" si="94">SUM(D151+D155+D159)</f>
        <v>86400</v>
      </c>
      <c r="E163" s="16">
        <f t="shared" si="94"/>
        <v>0</v>
      </c>
      <c r="F163" s="16">
        <f t="shared" si="88"/>
        <v>86400</v>
      </c>
      <c r="G163" s="16">
        <f t="shared" ref="G163:H166" si="95">SUM(G151+G155+G159)</f>
        <v>93000</v>
      </c>
      <c r="H163" s="16">
        <f t="shared" si="95"/>
        <v>0</v>
      </c>
      <c r="I163" s="16">
        <f t="shared" si="89"/>
        <v>93000</v>
      </c>
      <c r="J163" s="16">
        <f t="shared" si="90"/>
        <v>179400</v>
      </c>
      <c r="K163" s="16">
        <f t="shared" si="91"/>
        <v>0</v>
      </c>
      <c r="L163" s="16">
        <f t="shared" si="92"/>
        <v>179400</v>
      </c>
      <c r="M163" s="16">
        <f t="shared" ref="M163:O166" si="96">SUM(M151+M155+M159)</f>
        <v>9500</v>
      </c>
      <c r="N163" s="16">
        <f t="shared" si="96"/>
        <v>0</v>
      </c>
      <c r="O163" s="16">
        <f t="shared" si="96"/>
        <v>9500</v>
      </c>
      <c r="P163" s="16">
        <f t="shared" si="93"/>
        <v>188900</v>
      </c>
    </row>
    <row r="164" spans="1:16" s="2" customFormat="1" ht="17.100000000000001" customHeight="1">
      <c r="A164" s="61"/>
      <c r="B164" s="64"/>
      <c r="C164" s="15" t="s">
        <v>2</v>
      </c>
      <c r="D164" s="16">
        <f t="shared" si="94"/>
        <v>0</v>
      </c>
      <c r="E164" s="16">
        <f t="shared" si="94"/>
        <v>0</v>
      </c>
      <c r="F164" s="16">
        <f t="shared" si="88"/>
        <v>0</v>
      </c>
      <c r="G164" s="16">
        <f t="shared" si="95"/>
        <v>0</v>
      </c>
      <c r="H164" s="16">
        <f t="shared" si="95"/>
        <v>0</v>
      </c>
      <c r="I164" s="16">
        <f t="shared" si="89"/>
        <v>0</v>
      </c>
      <c r="J164" s="16">
        <f t="shared" si="90"/>
        <v>0</v>
      </c>
      <c r="K164" s="16">
        <f t="shared" si="91"/>
        <v>0</v>
      </c>
      <c r="L164" s="16">
        <f t="shared" si="92"/>
        <v>0</v>
      </c>
      <c r="M164" s="16">
        <f t="shared" si="96"/>
        <v>0</v>
      </c>
      <c r="N164" s="16">
        <f t="shared" si="96"/>
        <v>0</v>
      </c>
      <c r="O164" s="16">
        <f t="shared" si="96"/>
        <v>0</v>
      </c>
      <c r="P164" s="16">
        <f t="shared" si="93"/>
        <v>0</v>
      </c>
    </row>
    <row r="165" spans="1:16" s="2" customFormat="1" ht="17.100000000000001" customHeight="1">
      <c r="A165" s="61"/>
      <c r="B165" s="64"/>
      <c r="C165" s="15" t="s">
        <v>1</v>
      </c>
      <c r="D165" s="16">
        <f t="shared" si="94"/>
        <v>0</v>
      </c>
      <c r="E165" s="16">
        <f t="shared" si="94"/>
        <v>0</v>
      </c>
      <c r="F165" s="16">
        <f t="shared" si="88"/>
        <v>0</v>
      </c>
      <c r="G165" s="16">
        <f t="shared" si="95"/>
        <v>0</v>
      </c>
      <c r="H165" s="16">
        <f t="shared" si="95"/>
        <v>0</v>
      </c>
      <c r="I165" s="16">
        <f t="shared" si="89"/>
        <v>0</v>
      </c>
      <c r="J165" s="16">
        <f t="shared" si="90"/>
        <v>0</v>
      </c>
      <c r="K165" s="16">
        <f t="shared" si="91"/>
        <v>0</v>
      </c>
      <c r="L165" s="16">
        <f t="shared" si="92"/>
        <v>0</v>
      </c>
      <c r="M165" s="16">
        <f t="shared" si="96"/>
        <v>0</v>
      </c>
      <c r="N165" s="16">
        <f t="shared" si="96"/>
        <v>0</v>
      </c>
      <c r="O165" s="16">
        <f t="shared" si="96"/>
        <v>0</v>
      </c>
      <c r="P165" s="16">
        <f t="shared" si="93"/>
        <v>0</v>
      </c>
    </row>
    <row r="166" spans="1:16" s="2" customFormat="1" ht="17.100000000000001" customHeight="1">
      <c r="A166" s="62"/>
      <c r="B166" s="65"/>
      <c r="C166" s="20" t="s">
        <v>0</v>
      </c>
      <c r="D166" s="21">
        <f t="shared" si="94"/>
        <v>86400</v>
      </c>
      <c r="E166" s="21">
        <f t="shared" si="94"/>
        <v>0</v>
      </c>
      <c r="F166" s="21">
        <f t="shared" si="88"/>
        <v>86400</v>
      </c>
      <c r="G166" s="21">
        <f t="shared" si="95"/>
        <v>93000</v>
      </c>
      <c r="H166" s="21">
        <f t="shared" si="95"/>
        <v>0</v>
      </c>
      <c r="I166" s="21">
        <f t="shared" si="89"/>
        <v>93000</v>
      </c>
      <c r="J166" s="21">
        <f t="shared" si="90"/>
        <v>179400</v>
      </c>
      <c r="K166" s="21">
        <f t="shared" si="91"/>
        <v>0</v>
      </c>
      <c r="L166" s="21">
        <f t="shared" si="92"/>
        <v>179400</v>
      </c>
      <c r="M166" s="21">
        <f t="shared" si="96"/>
        <v>9500</v>
      </c>
      <c r="N166" s="21">
        <f t="shared" si="96"/>
        <v>0</v>
      </c>
      <c r="O166" s="21">
        <f t="shared" si="96"/>
        <v>9500</v>
      </c>
      <c r="P166" s="21">
        <f t="shared" si="93"/>
        <v>188900</v>
      </c>
    </row>
    <row r="167" spans="1:16" s="2" customFormat="1" ht="17.100000000000001" customHeight="1">
      <c r="A167" s="66" t="s">
        <v>8</v>
      </c>
      <c r="B167" s="67" t="s">
        <v>6</v>
      </c>
      <c r="C167" s="18" t="s">
        <v>3</v>
      </c>
      <c r="D167" s="19">
        <v>0</v>
      </c>
      <c r="E167" s="19">
        <v>0</v>
      </c>
      <c r="F167" s="19">
        <f t="shared" si="88"/>
        <v>0</v>
      </c>
      <c r="G167" s="19">
        <v>0</v>
      </c>
      <c r="H167" s="19">
        <v>0</v>
      </c>
      <c r="I167" s="19">
        <f t="shared" si="89"/>
        <v>0</v>
      </c>
      <c r="J167" s="19">
        <f t="shared" si="90"/>
        <v>0</v>
      </c>
      <c r="K167" s="19">
        <f t="shared" si="91"/>
        <v>0</v>
      </c>
      <c r="L167" s="19">
        <f t="shared" si="92"/>
        <v>0</v>
      </c>
      <c r="M167" s="19">
        <v>0</v>
      </c>
      <c r="N167" s="19">
        <v>0</v>
      </c>
      <c r="O167" s="19">
        <v>0</v>
      </c>
      <c r="P167" s="19">
        <f t="shared" si="93"/>
        <v>0</v>
      </c>
    </row>
    <row r="168" spans="1:16" s="2" customFormat="1" ht="17.100000000000001" customHeight="1">
      <c r="A168" s="61"/>
      <c r="B168" s="64"/>
      <c r="C168" s="15" t="s">
        <v>2</v>
      </c>
      <c r="D168" s="16">
        <v>0</v>
      </c>
      <c r="E168" s="16">
        <v>0</v>
      </c>
      <c r="F168" s="16">
        <f t="shared" si="88"/>
        <v>0</v>
      </c>
      <c r="G168" s="16">
        <v>0</v>
      </c>
      <c r="H168" s="16">
        <v>0</v>
      </c>
      <c r="I168" s="16">
        <f t="shared" si="89"/>
        <v>0</v>
      </c>
      <c r="J168" s="16">
        <f t="shared" si="90"/>
        <v>0</v>
      </c>
      <c r="K168" s="16">
        <f t="shared" si="91"/>
        <v>0</v>
      </c>
      <c r="L168" s="16">
        <f t="shared" si="92"/>
        <v>0</v>
      </c>
      <c r="M168" s="16">
        <v>0</v>
      </c>
      <c r="N168" s="16">
        <v>0</v>
      </c>
      <c r="O168" s="16">
        <v>0</v>
      </c>
      <c r="P168" s="16">
        <f t="shared" si="93"/>
        <v>0</v>
      </c>
    </row>
    <row r="169" spans="1:16" s="2" customFormat="1" ht="17.100000000000001" customHeight="1">
      <c r="A169" s="61"/>
      <c r="B169" s="64"/>
      <c r="C169" s="15" t="s">
        <v>1</v>
      </c>
      <c r="D169" s="16">
        <v>0</v>
      </c>
      <c r="E169" s="16">
        <v>0</v>
      </c>
      <c r="F169" s="16">
        <f t="shared" si="88"/>
        <v>0</v>
      </c>
      <c r="G169" s="16">
        <v>0</v>
      </c>
      <c r="H169" s="16">
        <v>0</v>
      </c>
      <c r="I169" s="16">
        <f t="shared" si="89"/>
        <v>0</v>
      </c>
      <c r="J169" s="16">
        <f t="shared" si="90"/>
        <v>0</v>
      </c>
      <c r="K169" s="16">
        <f t="shared" si="91"/>
        <v>0</v>
      </c>
      <c r="L169" s="16">
        <f t="shared" si="92"/>
        <v>0</v>
      </c>
      <c r="M169" s="16">
        <v>0</v>
      </c>
      <c r="N169" s="16">
        <v>0</v>
      </c>
      <c r="O169" s="16">
        <v>0</v>
      </c>
      <c r="P169" s="16">
        <f t="shared" si="93"/>
        <v>0</v>
      </c>
    </row>
    <row r="170" spans="1:16" s="2" customFormat="1" ht="17.100000000000001" customHeight="1">
      <c r="A170" s="61"/>
      <c r="B170" s="64"/>
      <c r="C170" s="15" t="s">
        <v>0</v>
      </c>
      <c r="D170" s="16">
        <v>0</v>
      </c>
      <c r="E170" s="16">
        <v>0</v>
      </c>
      <c r="F170" s="16">
        <f t="shared" si="88"/>
        <v>0</v>
      </c>
      <c r="G170" s="16">
        <v>0</v>
      </c>
      <c r="H170" s="16">
        <v>0</v>
      </c>
      <c r="I170" s="16">
        <f t="shared" si="89"/>
        <v>0</v>
      </c>
      <c r="J170" s="16">
        <f t="shared" si="90"/>
        <v>0</v>
      </c>
      <c r="K170" s="16">
        <f t="shared" si="91"/>
        <v>0</v>
      </c>
      <c r="L170" s="16">
        <f t="shared" si="92"/>
        <v>0</v>
      </c>
      <c r="M170" s="16">
        <v>0</v>
      </c>
      <c r="N170" s="16">
        <v>0</v>
      </c>
      <c r="O170" s="16">
        <v>0</v>
      </c>
      <c r="P170" s="16">
        <f t="shared" si="93"/>
        <v>0</v>
      </c>
    </row>
    <row r="171" spans="1:16" s="2" customFormat="1" ht="17.100000000000001" customHeight="1">
      <c r="A171" s="61"/>
      <c r="B171" s="64" t="s">
        <v>5</v>
      </c>
      <c r="C171" s="15" t="s">
        <v>3</v>
      </c>
      <c r="D171" s="17">
        <v>813186</v>
      </c>
      <c r="E171" s="17">
        <v>135840</v>
      </c>
      <c r="F171" s="17">
        <v>949026</v>
      </c>
      <c r="G171" s="17">
        <v>2854589</v>
      </c>
      <c r="H171" s="17">
        <v>166920</v>
      </c>
      <c r="I171" s="17">
        <v>3021509</v>
      </c>
      <c r="J171" s="17">
        <v>3667775</v>
      </c>
      <c r="K171" s="17">
        <v>302760</v>
      </c>
      <c r="L171" s="17">
        <v>3970535</v>
      </c>
      <c r="M171" s="17">
        <v>520291</v>
      </c>
      <c r="N171" s="17">
        <v>53435</v>
      </c>
      <c r="O171" s="17">
        <v>573726</v>
      </c>
      <c r="P171" s="17">
        <f t="shared" si="93"/>
        <v>4544261</v>
      </c>
    </row>
    <row r="172" spans="1:16" s="2" customFormat="1" ht="17.100000000000001" customHeight="1">
      <c r="A172" s="61"/>
      <c r="B172" s="64"/>
      <c r="C172" s="15" t="s">
        <v>2</v>
      </c>
      <c r="D172" s="16">
        <v>459353</v>
      </c>
      <c r="E172" s="16">
        <v>15104</v>
      </c>
      <c r="F172" s="16">
        <v>474457</v>
      </c>
      <c r="G172" s="16">
        <v>3600</v>
      </c>
      <c r="H172" s="16">
        <v>0</v>
      </c>
      <c r="I172" s="16">
        <v>3600</v>
      </c>
      <c r="J172" s="16">
        <v>462953</v>
      </c>
      <c r="K172" s="16">
        <v>15104</v>
      </c>
      <c r="L172" s="16">
        <v>478057</v>
      </c>
      <c r="M172" s="16">
        <v>0</v>
      </c>
      <c r="N172" s="16">
        <v>0</v>
      </c>
      <c r="O172" s="16">
        <v>0</v>
      </c>
      <c r="P172" s="16">
        <f t="shared" si="93"/>
        <v>478057</v>
      </c>
    </row>
    <row r="173" spans="1:16" s="2" customFormat="1" ht="17.100000000000001" customHeight="1">
      <c r="A173" s="61"/>
      <c r="B173" s="64"/>
      <c r="C173" s="15" t="s">
        <v>1</v>
      </c>
      <c r="D173" s="16">
        <v>0</v>
      </c>
      <c r="E173" s="16">
        <v>19824</v>
      </c>
      <c r="F173" s="16">
        <v>19824</v>
      </c>
      <c r="G173" s="16">
        <v>154320</v>
      </c>
      <c r="H173" s="16">
        <v>40800</v>
      </c>
      <c r="I173" s="16">
        <v>195120</v>
      </c>
      <c r="J173" s="16">
        <v>154320</v>
      </c>
      <c r="K173" s="16">
        <v>60624</v>
      </c>
      <c r="L173" s="16">
        <v>214944</v>
      </c>
      <c r="M173" s="16">
        <v>9000</v>
      </c>
      <c r="N173" s="16">
        <v>4200</v>
      </c>
      <c r="O173" s="16">
        <v>13200</v>
      </c>
      <c r="P173" s="16">
        <f t="shared" si="93"/>
        <v>228144</v>
      </c>
    </row>
    <row r="174" spans="1:16" s="2" customFormat="1" ht="17.100000000000001" customHeight="1">
      <c r="A174" s="61"/>
      <c r="B174" s="64"/>
      <c r="C174" s="15" t="s">
        <v>0</v>
      </c>
      <c r="D174" s="16">
        <f t="shared" ref="D174:P174" si="97">SUM(D171:D173)</f>
        <v>1272539</v>
      </c>
      <c r="E174" s="16">
        <f t="shared" si="97"/>
        <v>170768</v>
      </c>
      <c r="F174" s="16">
        <f t="shared" si="97"/>
        <v>1443307</v>
      </c>
      <c r="G174" s="16">
        <f t="shared" si="97"/>
        <v>3012509</v>
      </c>
      <c r="H174" s="16">
        <f t="shared" si="97"/>
        <v>207720</v>
      </c>
      <c r="I174" s="16">
        <f t="shared" si="97"/>
        <v>3220229</v>
      </c>
      <c r="J174" s="16">
        <f t="shared" si="97"/>
        <v>4285048</v>
      </c>
      <c r="K174" s="16">
        <f t="shared" si="97"/>
        <v>378488</v>
      </c>
      <c r="L174" s="16">
        <f t="shared" si="97"/>
        <v>4663536</v>
      </c>
      <c r="M174" s="16">
        <f t="shared" si="97"/>
        <v>529291</v>
      </c>
      <c r="N174" s="16">
        <f t="shared" si="97"/>
        <v>57635</v>
      </c>
      <c r="O174" s="16">
        <f t="shared" si="97"/>
        <v>586926</v>
      </c>
      <c r="P174" s="16">
        <f t="shared" si="97"/>
        <v>5250462</v>
      </c>
    </row>
    <row r="175" spans="1:16" s="2" customFormat="1" ht="17.100000000000001" customHeight="1">
      <c r="A175" s="61"/>
      <c r="B175" s="64" t="s">
        <v>4</v>
      </c>
      <c r="C175" s="15" t="s">
        <v>3</v>
      </c>
      <c r="D175" s="17">
        <v>0</v>
      </c>
      <c r="E175" s="17">
        <v>0</v>
      </c>
      <c r="F175" s="17">
        <f t="shared" ref="F175:F182" si="98">SUM(D175:E175)</f>
        <v>0</v>
      </c>
      <c r="G175" s="17">
        <v>0</v>
      </c>
      <c r="H175" s="17">
        <v>0</v>
      </c>
      <c r="I175" s="17">
        <f t="shared" ref="I175:I182" si="99">SUM(G175:H175)</f>
        <v>0</v>
      </c>
      <c r="J175" s="17">
        <f t="shared" ref="J175:L182" si="100">D175+G175</f>
        <v>0</v>
      </c>
      <c r="K175" s="17">
        <f t="shared" si="100"/>
        <v>0</v>
      </c>
      <c r="L175" s="17">
        <f t="shared" si="100"/>
        <v>0</v>
      </c>
      <c r="M175" s="17">
        <v>0</v>
      </c>
      <c r="N175" s="17">
        <v>0</v>
      </c>
      <c r="O175" s="17">
        <v>0</v>
      </c>
      <c r="P175" s="17">
        <f t="shared" ref="P175:P182" si="101">L175+O175</f>
        <v>0</v>
      </c>
    </row>
    <row r="176" spans="1:16" s="2" customFormat="1" ht="17.100000000000001" customHeight="1">
      <c r="A176" s="61"/>
      <c r="B176" s="64"/>
      <c r="C176" s="15" t="s">
        <v>2</v>
      </c>
      <c r="D176" s="16">
        <v>0</v>
      </c>
      <c r="E176" s="16">
        <v>0</v>
      </c>
      <c r="F176" s="16">
        <f t="shared" si="98"/>
        <v>0</v>
      </c>
      <c r="G176" s="16">
        <v>0</v>
      </c>
      <c r="H176" s="16">
        <v>0</v>
      </c>
      <c r="I176" s="16">
        <f t="shared" si="99"/>
        <v>0</v>
      </c>
      <c r="J176" s="16">
        <f t="shared" si="100"/>
        <v>0</v>
      </c>
      <c r="K176" s="16">
        <f t="shared" si="100"/>
        <v>0</v>
      </c>
      <c r="L176" s="16">
        <f t="shared" si="100"/>
        <v>0</v>
      </c>
      <c r="M176" s="16">
        <v>0</v>
      </c>
      <c r="N176" s="16">
        <v>0</v>
      </c>
      <c r="O176" s="16">
        <v>0</v>
      </c>
      <c r="P176" s="16">
        <f t="shared" si="101"/>
        <v>0</v>
      </c>
    </row>
    <row r="177" spans="1:16" s="2" customFormat="1" ht="17.100000000000001" customHeight="1">
      <c r="A177" s="61"/>
      <c r="B177" s="64"/>
      <c r="C177" s="15" t="s">
        <v>1</v>
      </c>
      <c r="D177" s="16">
        <v>0</v>
      </c>
      <c r="E177" s="16">
        <v>0</v>
      </c>
      <c r="F177" s="16">
        <f t="shared" si="98"/>
        <v>0</v>
      </c>
      <c r="G177" s="16">
        <v>0</v>
      </c>
      <c r="H177" s="16">
        <v>0</v>
      </c>
      <c r="I177" s="16">
        <f t="shared" si="99"/>
        <v>0</v>
      </c>
      <c r="J177" s="16">
        <f t="shared" si="100"/>
        <v>0</v>
      </c>
      <c r="K177" s="16">
        <f t="shared" si="100"/>
        <v>0</v>
      </c>
      <c r="L177" s="16">
        <f t="shared" si="100"/>
        <v>0</v>
      </c>
      <c r="M177" s="16">
        <v>0</v>
      </c>
      <c r="N177" s="16">
        <v>0</v>
      </c>
      <c r="O177" s="16">
        <v>0</v>
      </c>
      <c r="P177" s="16">
        <f t="shared" si="101"/>
        <v>0</v>
      </c>
    </row>
    <row r="178" spans="1:16" s="2" customFormat="1" ht="17.100000000000001" customHeight="1">
      <c r="A178" s="61"/>
      <c r="B178" s="64"/>
      <c r="C178" s="15" t="s">
        <v>0</v>
      </c>
      <c r="D178" s="16">
        <v>0</v>
      </c>
      <c r="E178" s="16">
        <v>0</v>
      </c>
      <c r="F178" s="16">
        <f t="shared" si="98"/>
        <v>0</v>
      </c>
      <c r="G178" s="16">
        <v>0</v>
      </c>
      <c r="H178" s="16">
        <v>0</v>
      </c>
      <c r="I178" s="16">
        <f t="shared" si="99"/>
        <v>0</v>
      </c>
      <c r="J178" s="16">
        <f t="shared" si="100"/>
        <v>0</v>
      </c>
      <c r="K178" s="16">
        <f t="shared" si="100"/>
        <v>0</v>
      </c>
      <c r="L178" s="16">
        <f t="shared" si="100"/>
        <v>0</v>
      </c>
      <c r="M178" s="16">
        <v>0</v>
      </c>
      <c r="N178" s="16">
        <v>0</v>
      </c>
      <c r="O178" s="16">
        <v>0</v>
      </c>
      <c r="P178" s="16">
        <f t="shared" si="101"/>
        <v>0</v>
      </c>
    </row>
    <row r="179" spans="1:16" s="2" customFormat="1" ht="17.100000000000001" customHeight="1">
      <c r="A179" s="61"/>
      <c r="B179" s="64" t="s">
        <v>0</v>
      </c>
      <c r="C179" s="15" t="s">
        <v>3</v>
      </c>
      <c r="D179" s="16">
        <f t="shared" ref="D179:E182" si="102">SUM(D167+D171+D175)</f>
        <v>813186</v>
      </c>
      <c r="E179" s="16">
        <f t="shared" si="102"/>
        <v>135840</v>
      </c>
      <c r="F179" s="16">
        <f t="shared" si="98"/>
        <v>949026</v>
      </c>
      <c r="G179" s="16">
        <f t="shared" ref="G179:H182" si="103">SUM(G167+G171+G175)</f>
        <v>2854589</v>
      </c>
      <c r="H179" s="16">
        <f t="shared" si="103"/>
        <v>166920</v>
      </c>
      <c r="I179" s="16">
        <f t="shared" si="99"/>
        <v>3021509</v>
      </c>
      <c r="J179" s="16">
        <f t="shared" si="100"/>
        <v>3667775</v>
      </c>
      <c r="K179" s="16">
        <f t="shared" si="100"/>
        <v>302760</v>
      </c>
      <c r="L179" s="16">
        <f t="shared" si="100"/>
        <v>3970535</v>
      </c>
      <c r="M179" s="16">
        <f t="shared" ref="M179:O182" si="104">SUM(M167+M171+M175)</f>
        <v>520291</v>
      </c>
      <c r="N179" s="16">
        <f t="shared" si="104"/>
        <v>53435</v>
      </c>
      <c r="O179" s="16">
        <f t="shared" si="104"/>
        <v>573726</v>
      </c>
      <c r="P179" s="16">
        <f t="shared" si="101"/>
        <v>4544261</v>
      </c>
    </row>
    <row r="180" spans="1:16" s="2" customFormat="1" ht="17.100000000000001" customHeight="1">
      <c r="A180" s="61"/>
      <c r="B180" s="64"/>
      <c r="C180" s="15" t="s">
        <v>2</v>
      </c>
      <c r="D180" s="16">
        <f t="shared" si="102"/>
        <v>459353</v>
      </c>
      <c r="E180" s="16">
        <f t="shared" si="102"/>
        <v>15104</v>
      </c>
      <c r="F180" s="16">
        <f t="shared" si="98"/>
        <v>474457</v>
      </c>
      <c r="G180" s="16">
        <f t="shared" si="103"/>
        <v>3600</v>
      </c>
      <c r="H180" s="16">
        <f t="shared" si="103"/>
        <v>0</v>
      </c>
      <c r="I180" s="16">
        <f t="shared" si="99"/>
        <v>3600</v>
      </c>
      <c r="J180" s="16">
        <f t="shared" si="100"/>
        <v>462953</v>
      </c>
      <c r="K180" s="16">
        <f t="shared" si="100"/>
        <v>15104</v>
      </c>
      <c r="L180" s="16">
        <f t="shared" si="100"/>
        <v>478057</v>
      </c>
      <c r="M180" s="16">
        <f t="shared" si="104"/>
        <v>0</v>
      </c>
      <c r="N180" s="16">
        <f t="shared" si="104"/>
        <v>0</v>
      </c>
      <c r="O180" s="16">
        <f t="shared" si="104"/>
        <v>0</v>
      </c>
      <c r="P180" s="16">
        <f t="shared" si="101"/>
        <v>478057</v>
      </c>
    </row>
    <row r="181" spans="1:16" s="2" customFormat="1" ht="17.100000000000001" customHeight="1">
      <c r="A181" s="61"/>
      <c r="B181" s="64"/>
      <c r="C181" s="15" t="s">
        <v>1</v>
      </c>
      <c r="D181" s="16">
        <f t="shared" si="102"/>
        <v>0</v>
      </c>
      <c r="E181" s="16">
        <f t="shared" si="102"/>
        <v>19824</v>
      </c>
      <c r="F181" s="16">
        <f t="shared" si="98"/>
        <v>19824</v>
      </c>
      <c r="G181" s="16">
        <f t="shared" si="103"/>
        <v>154320</v>
      </c>
      <c r="H181" s="16">
        <f t="shared" si="103"/>
        <v>40800</v>
      </c>
      <c r="I181" s="16">
        <f t="shared" si="99"/>
        <v>195120</v>
      </c>
      <c r="J181" s="16">
        <f t="shared" si="100"/>
        <v>154320</v>
      </c>
      <c r="K181" s="16">
        <f t="shared" si="100"/>
        <v>60624</v>
      </c>
      <c r="L181" s="16">
        <f t="shared" si="100"/>
        <v>214944</v>
      </c>
      <c r="M181" s="16">
        <f t="shared" si="104"/>
        <v>9000</v>
      </c>
      <c r="N181" s="16">
        <f t="shared" si="104"/>
        <v>4200</v>
      </c>
      <c r="O181" s="16">
        <f t="shared" si="104"/>
        <v>13200</v>
      </c>
      <c r="P181" s="16">
        <f t="shared" si="101"/>
        <v>228144</v>
      </c>
    </row>
    <row r="182" spans="1:16" s="2" customFormat="1" ht="17.100000000000001" customHeight="1">
      <c r="A182" s="62"/>
      <c r="B182" s="65"/>
      <c r="C182" s="20" t="s">
        <v>0</v>
      </c>
      <c r="D182" s="21">
        <f t="shared" si="102"/>
        <v>1272539</v>
      </c>
      <c r="E182" s="21">
        <f t="shared" si="102"/>
        <v>170768</v>
      </c>
      <c r="F182" s="21">
        <f t="shared" si="98"/>
        <v>1443307</v>
      </c>
      <c r="G182" s="21">
        <f t="shared" si="103"/>
        <v>3012509</v>
      </c>
      <c r="H182" s="21">
        <f t="shared" si="103"/>
        <v>207720</v>
      </c>
      <c r="I182" s="21">
        <f t="shared" si="99"/>
        <v>3220229</v>
      </c>
      <c r="J182" s="21">
        <f t="shared" si="100"/>
        <v>4285048</v>
      </c>
      <c r="K182" s="21">
        <f t="shared" si="100"/>
        <v>378488</v>
      </c>
      <c r="L182" s="21">
        <f t="shared" si="100"/>
        <v>4663536</v>
      </c>
      <c r="M182" s="21">
        <f t="shared" si="104"/>
        <v>529291</v>
      </c>
      <c r="N182" s="21">
        <f t="shared" si="104"/>
        <v>57635</v>
      </c>
      <c r="O182" s="21">
        <f t="shared" si="104"/>
        <v>586926</v>
      </c>
      <c r="P182" s="21">
        <f t="shared" si="101"/>
        <v>5250462</v>
      </c>
    </row>
    <row r="183" spans="1:16" s="2" customFormat="1" ht="15.75" customHeight="1">
      <c r="A183" s="66" t="s">
        <v>7</v>
      </c>
      <c r="B183" s="67" t="s">
        <v>6</v>
      </c>
      <c r="C183" s="18" t="s">
        <v>3</v>
      </c>
      <c r="D183" s="19">
        <f t="shared" ref="D183:P183" si="105">D7+D23+D39+D55+D71+D87+D103+D119+D135+D151+D167</f>
        <v>38688</v>
      </c>
      <c r="E183" s="19">
        <f t="shared" si="105"/>
        <v>15370</v>
      </c>
      <c r="F183" s="19">
        <f t="shared" si="105"/>
        <v>54058</v>
      </c>
      <c r="G183" s="19">
        <f t="shared" si="105"/>
        <v>1265484</v>
      </c>
      <c r="H183" s="19">
        <f t="shared" si="105"/>
        <v>120400</v>
      </c>
      <c r="I183" s="19">
        <f t="shared" si="105"/>
        <v>1385884</v>
      </c>
      <c r="J183" s="19">
        <f t="shared" si="105"/>
        <v>1304172</v>
      </c>
      <c r="K183" s="19">
        <f t="shared" si="105"/>
        <v>135770</v>
      </c>
      <c r="L183" s="19">
        <f t="shared" si="105"/>
        <v>1439942</v>
      </c>
      <c r="M183" s="19">
        <f t="shared" si="105"/>
        <v>910341</v>
      </c>
      <c r="N183" s="19">
        <f t="shared" si="105"/>
        <v>95163</v>
      </c>
      <c r="O183" s="19">
        <f t="shared" si="105"/>
        <v>1005504</v>
      </c>
      <c r="P183" s="19">
        <f t="shared" si="105"/>
        <v>2445446</v>
      </c>
    </row>
    <row r="184" spans="1:16" s="2" customFormat="1" ht="15.75" customHeight="1">
      <c r="A184" s="61"/>
      <c r="B184" s="64"/>
      <c r="C184" s="15" t="s">
        <v>2</v>
      </c>
      <c r="D184" s="16">
        <f t="shared" ref="D184:P184" si="106">D8+D24+D40+D56+D72+D88+D104+D120+D136+D152+D168</f>
        <v>7685</v>
      </c>
      <c r="E184" s="16">
        <f t="shared" si="106"/>
        <v>0</v>
      </c>
      <c r="F184" s="16">
        <f t="shared" si="106"/>
        <v>7685</v>
      </c>
      <c r="G184" s="16">
        <f t="shared" si="106"/>
        <v>0</v>
      </c>
      <c r="H184" s="16">
        <f t="shared" si="106"/>
        <v>0</v>
      </c>
      <c r="I184" s="16">
        <f t="shared" si="106"/>
        <v>0</v>
      </c>
      <c r="J184" s="16">
        <f t="shared" si="106"/>
        <v>7685</v>
      </c>
      <c r="K184" s="16">
        <f t="shared" si="106"/>
        <v>0</v>
      </c>
      <c r="L184" s="16">
        <f t="shared" si="106"/>
        <v>7685</v>
      </c>
      <c r="M184" s="16">
        <f t="shared" si="106"/>
        <v>5386</v>
      </c>
      <c r="N184" s="16">
        <f t="shared" si="106"/>
        <v>0</v>
      </c>
      <c r="O184" s="16">
        <f t="shared" si="106"/>
        <v>5386</v>
      </c>
      <c r="P184" s="16">
        <f t="shared" si="106"/>
        <v>13071</v>
      </c>
    </row>
    <row r="185" spans="1:16" s="2" customFormat="1" ht="15.75" customHeight="1">
      <c r="A185" s="61"/>
      <c r="B185" s="64"/>
      <c r="C185" s="15" t="s">
        <v>1</v>
      </c>
      <c r="D185" s="16">
        <f t="shared" ref="D185:P185" si="107">D9+D25+D41+D57+D73+D89+D105+D121+D137+D153+D169</f>
        <v>0</v>
      </c>
      <c r="E185" s="16">
        <f t="shared" si="107"/>
        <v>0</v>
      </c>
      <c r="F185" s="16">
        <f t="shared" si="107"/>
        <v>0</v>
      </c>
      <c r="G185" s="16">
        <f t="shared" si="107"/>
        <v>102468</v>
      </c>
      <c r="H185" s="16">
        <f t="shared" si="107"/>
        <v>0</v>
      </c>
      <c r="I185" s="16">
        <f t="shared" si="107"/>
        <v>102468</v>
      </c>
      <c r="J185" s="16">
        <f t="shared" si="107"/>
        <v>102468</v>
      </c>
      <c r="K185" s="16">
        <f t="shared" si="107"/>
        <v>0</v>
      </c>
      <c r="L185" s="16">
        <f t="shared" si="107"/>
        <v>102468</v>
      </c>
      <c r="M185" s="16">
        <f t="shared" si="107"/>
        <v>71821</v>
      </c>
      <c r="N185" s="16">
        <f t="shared" si="107"/>
        <v>0</v>
      </c>
      <c r="O185" s="16">
        <f t="shared" si="107"/>
        <v>71821</v>
      </c>
      <c r="P185" s="16">
        <f t="shared" si="107"/>
        <v>174289</v>
      </c>
    </row>
    <row r="186" spans="1:16" s="2" customFormat="1" ht="15.75" customHeight="1">
      <c r="A186" s="61"/>
      <c r="B186" s="64"/>
      <c r="C186" s="15" t="s">
        <v>0</v>
      </c>
      <c r="D186" s="16">
        <f t="shared" ref="D186:P186" si="108">D10+D26+D42+D58+D74+D90+D106+D122+D138+D154+D170</f>
        <v>46373</v>
      </c>
      <c r="E186" s="16">
        <f t="shared" si="108"/>
        <v>15370</v>
      </c>
      <c r="F186" s="16">
        <f t="shared" si="108"/>
        <v>61743</v>
      </c>
      <c r="G186" s="16">
        <f t="shared" si="108"/>
        <v>1367952</v>
      </c>
      <c r="H186" s="16">
        <f t="shared" si="108"/>
        <v>120400</v>
      </c>
      <c r="I186" s="16">
        <f t="shared" si="108"/>
        <v>1488352</v>
      </c>
      <c r="J186" s="16">
        <f t="shared" si="108"/>
        <v>1414325</v>
      </c>
      <c r="K186" s="16">
        <f t="shared" si="108"/>
        <v>135770</v>
      </c>
      <c r="L186" s="16">
        <f t="shared" si="108"/>
        <v>1550095</v>
      </c>
      <c r="M186" s="16">
        <f t="shared" si="108"/>
        <v>987548</v>
      </c>
      <c r="N186" s="16">
        <f t="shared" si="108"/>
        <v>95163</v>
      </c>
      <c r="O186" s="16">
        <f t="shared" si="108"/>
        <v>1082711</v>
      </c>
      <c r="P186" s="16">
        <f t="shared" si="108"/>
        <v>2632806</v>
      </c>
    </row>
    <row r="187" spans="1:16" s="2" customFormat="1" ht="15.75" customHeight="1">
      <c r="A187" s="61"/>
      <c r="B187" s="64" t="s">
        <v>5</v>
      </c>
      <c r="C187" s="15" t="s">
        <v>3</v>
      </c>
      <c r="D187" s="17">
        <f t="shared" ref="D187:P187" si="109">D11+D27+D43+D59+D75+D91+D107+D123+D139+D155+D171</f>
        <v>7861474</v>
      </c>
      <c r="E187" s="17">
        <f t="shared" si="109"/>
        <v>234840</v>
      </c>
      <c r="F187" s="17">
        <f t="shared" si="109"/>
        <v>8096314</v>
      </c>
      <c r="G187" s="17">
        <f t="shared" si="109"/>
        <v>12894266</v>
      </c>
      <c r="H187" s="17">
        <f t="shared" si="109"/>
        <v>601020</v>
      </c>
      <c r="I187" s="17">
        <f t="shared" si="109"/>
        <v>13495286</v>
      </c>
      <c r="J187" s="17">
        <f t="shared" si="109"/>
        <v>20755740</v>
      </c>
      <c r="K187" s="17">
        <f t="shared" si="109"/>
        <v>835860</v>
      </c>
      <c r="L187" s="17">
        <f t="shared" si="109"/>
        <v>21591600</v>
      </c>
      <c r="M187" s="17">
        <f t="shared" si="109"/>
        <v>860358</v>
      </c>
      <c r="N187" s="17">
        <f t="shared" si="109"/>
        <v>71185</v>
      </c>
      <c r="O187" s="17">
        <f t="shared" si="109"/>
        <v>931543</v>
      </c>
      <c r="P187" s="17">
        <f t="shared" si="109"/>
        <v>22523143</v>
      </c>
    </row>
    <row r="188" spans="1:16" s="2" customFormat="1" ht="15.75" customHeight="1">
      <c r="A188" s="61"/>
      <c r="B188" s="64"/>
      <c r="C188" s="15" t="s">
        <v>2</v>
      </c>
      <c r="D188" s="16">
        <f t="shared" ref="D188:P188" si="110">D12+D28+D44+D60+D76+D92+D108+D124+D140+D156+D172</f>
        <v>1059833</v>
      </c>
      <c r="E188" s="16">
        <f t="shared" si="110"/>
        <v>21104</v>
      </c>
      <c r="F188" s="16">
        <f t="shared" si="110"/>
        <v>1080937</v>
      </c>
      <c r="G188" s="16">
        <f t="shared" si="110"/>
        <v>53280</v>
      </c>
      <c r="H188" s="16">
        <f t="shared" si="110"/>
        <v>0</v>
      </c>
      <c r="I188" s="16">
        <f t="shared" si="110"/>
        <v>53280</v>
      </c>
      <c r="J188" s="16">
        <f t="shared" si="110"/>
        <v>1113113</v>
      </c>
      <c r="K188" s="16">
        <f t="shared" si="110"/>
        <v>21104</v>
      </c>
      <c r="L188" s="16">
        <f t="shared" si="110"/>
        <v>1134217</v>
      </c>
      <c r="M188" s="16">
        <f t="shared" si="110"/>
        <v>0</v>
      </c>
      <c r="N188" s="16">
        <f t="shared" si="110"/>
        <v>0</v>
      </c>
      <c r="O188" s="16">
        <f t="shared" si="110"/>
        <v>0</v>
      </c>
      <c r="P188" s="16">
        <f t="shared" si="110"/>
        <v>1134217</v>
      </c>
    </row>
    <row r="189" spans="1:16" s="2" customFormat="1" ht="15.75" customHeight="1">
      <c r="A189" s="61"/>
      <c r="B189" s="64"/>
      <c r="C189" s="15" t="s">
        <v>1</v>
      </c>
      <c r="D189" s="16">
        <f t="shared" ref="D189:P189" si="111">D13+D29+D45+D61+D77+D93+D109+D125+D141+D157+D173</f>
        <v>7800</v>
      </c>
      <c r="E189" s="16">
        <f t="shared" si="111"/>
        <v>19824</v>
      </c>
      <c r="F189" s="16">
        <f t="shared" si="111"/>
        <v>27624</v>
      </c>
      <c r="G189" s="16">
        <f t="shared" si="111"/>
        <v>949770</v>
      </c>
      <c r="H189" s="16">
        <f t="shared" si="111"/>
        <v>40800</v>
      </c>
      <c r="I189" s="16">
        <f t="shared" si="111"/>
        <v>990570</v>
      </c>
      <c r="J189" s="16">
        <f t="shared" si="111"/>
        <v>957570</v>
      </c>
      <c r="K189" s="16">
        <f t="shared" si="111"/>
        <v>60624</v>
      </c>
      <c r="L189" s="16">
        <f t="shared" si="111"/>
        <v>1018194</v>
      </c>
      <c r="M189" s="16">
        <f t="shared" si="111"/>
        <v>43300</v>
      </c>
      <c r="N189" s="16">
        <f t="shared" si="111"/>
        <v>4200</v>
      </c>
      <c r="O189" s="16">
        <f t="shared" si="111"/>
        <v>47500</v>
      </c>
      <c r="P189" s="16">
        <f t="shared" si="111"/>
        <v>1065694</v>
      </c>
    </row>
    <row r="190" spans="1:16" s="2" customFormat="1" ht="15.75" customHeight="1">
      <c r="A190" s="61"/>
      <c r="B190" s="64"/>
      <c r="C190" s="15" t="s">
        <v>0</v>
      </c>
      <c r="D190" s="16">
        <f t="shared" ref="D190:P190" si="112">D14+D30+D46+D62+D78+D94+D110+D126+D142+D158+D174</f>
        <v>8929107</v>
      </c>
      <c r="E190" s="16">
        <f t="shared" si="112"/>
        <v>275768</v>
      </c>
      <c r="F190" s="16">
        <f t="shared" si="112"/>
        <v>9204875</v>
      </c>
      <c r="G190" s="16">
        <f t="shared" si="112"/>
        <v>13897316</v>
      </c>
      <c r="H190" s="16">
        <f t="shared" si="112"/>
        <v>641820</v>
      </c>
      <c r="I190" s="16">
        <f t="shared" si="112"/>
        <v>14539136</v>
      </c>
      <c r="J190" s="16">
        <f t="shared" si="112"/>
        <v>22826423</v>
      </c>
      <c r="K190" s="16">
        <f t="shared" si="112"/>
        <v>917588</v>
      </c>
      <c r="L190" s="16">
        <f t="shared" si="112"/>
        <v>23744011</v>
      </c>
      <c r="M190" s="16">
        <f t="shared" si="112"/>
        <v>903658</v>
      </c>
      <c r="N190" s="16">
        <f t="shared" si="112"/>
        <v>75385</v>
      </c>
      <c r="O190" s="16">
        <f t="shared" si="112"/>
        <v>979043</v>
      </c>
      <c r="P190" s="16">
        <f t="shared" si="112"/>
        <v>24723054</v>
      </c>
    </row>
    <row r="191" spans="1:16" s="2" customFormat="1" ht="15.75" customHeight="1">
      <c r="A191" s="61"/>
      <c r="B191" s="64" t="s">
        <v>4</v>
      </c>
      <c r="C191" s="15" t="s">
        <v>3</v>
      </c>
      <c r="D191" s="17">
        <f t="shared" ref="D191:P191" si="113">D15+D31+D47+D63+D79+D95+D111+D127+D143+D159+D175</f>
        <v>3432379</v>
      </c>
      <c r="E191" s="17">
        <f t="shared" si="113"/>
        <v>276091</v>
      </c>
      <c r="F191" s="17">
        <f t="shared" si="113"/>
        <v>3708470</v>
      </c>
      <c r="G191" s="17">
        <f t="shared" si="113"/>
        <v>1892023</v>
      </c>
      <c r="H191" s="17">
        <f t="shared" si="113"/>
        <v>271524</v>
      </c>
      <c r="I191" s="17">
        <f t="shared" si="113"/>
        <v>2163547</v>
      </c>
      <c r="J191" s="17">
        <f t="shared" si="113"/>
        <v>5324402</v>
      </c>
      <c r="K191" s="17">
        <f t="shared" si="113"/>
        <v>547615</v>
      </c>
      <c r="L191" s="17">
        <f t="shared" si="113"/>
        <v>5872017</v>
      </c>
      <c r="M191" s="17">
        <f t="shared" si="113"/>
        <v>1008595</v>
      </c>
      <c r="N191" s="17">
        <f t="shared" si="113"/>
        <v>100090</v>
      </c>
      <c r="O191" s="17">
        <f t="shared" si="113"/>
        <v>1108685</v>
      </c>
      <c r="P191" s="17">
        <f t="shared" si="113"/>
        <v>6980702</v>
      </c>
    </row>
    <row r="192" spans="1:16" s="2" customFormat="1" ht="15.75" customHeight="1">
      <c r="A192" s="61"/>
      <c r="B192" s="64"/>
      <c r="C192" s="15" t="s">
        <v>2</v>
      </c>
      <c r="D192" s="16">
        <f t="shared" ref="D192:P192" si="114">D16+D32+D48+D64+D80+D96+D112+D128+D144+D160+D176</f>
        <v>14121</v>
      </c>
      <c r="E192" s="16">
        <f t="shared" si="114"/>
        <v>0</v>
      </c>
      <c r="F192" s="16">
        <f t="shared" si="114"/>
        <v>14121</v>
      </c>
      <c r="G192" s="16">
        <f t="shared" si="114"/>
        <v>4732</v>
      </c>
      <c r="H192" s="16">
        <f t="shared" si="114"/>
        <v>0</v>
      </c>
      <c r="I192" s="16">
        <f t="shared" si="114"/>
        <v>4732</v>
      </c>
      <c r="J192" s="16">
        <f t="shared" si="114"/>
        <v>18853</v>
      </c>
      <c r="K192" s="16">
        <f t="shared" si="114"/>
        <v>0</v>
      </c>
      <c r="L192" s="16">
        <f t="shared" si="114"/>
        <v>18853</v>
      </c>
      <c r="M192" s="16">
        <f t="shared" si="114"/>
        <v>5064</v>
      </c>
      <c r="N192" s="16">
        <f t="shared" si="114"/>
        <v>0</v>
      </c>
      <c r="O192" s="16">
        <f t="shared" si="114"/>
        <v>5064</v>
      </c>
      <c r="P192" s="16">
        <f t="shared" si="114"/>
        <v>23917</v>
      </c>
    </row>
    <row r="193" spans="1:19" s="2" customFormat="1" ht="15.75" customHeight="1">
      <c r="A193" s="61"/>
      <c r="B193" s="64"/>
      <c r="C193" s="15" t="s">
        <v>1</v>
      </c>
      <c r="D193" s="16">
        <f t="shared" ref="D193:P193" si="115">D17+D33+D49+D65+D81+D97+D113+D129+D145+D161+D177</f>
        <v>0</v>
      </c>
      <c r="E193" s="16">
        <f t="shared" si="115"/>
        <v>44292</v>
      </c>
      <c r="F193" s="16">
        <f t="shared" si="115"/>
        <v>44292</v>
      </c>
      <c r="G193" s="16">
        <f t="shared" si="115"/>
        <v>0</v>
      </c>
      <c r="H193" s="16">
        <f t="shared" si="115"/>
        <v>0</v>
      </c>
      <c r="I193" s="16">
        <f t="shared" si="115"/>
        <v>0</v>
      </c>
      <c r="J193" s="16">
        <f t="shared" si="115"/>
        <v>0</v>
      </c>
      <c r="K193" s="16">
        <f t="shared" si="115"/>
        <v>44292</v>
      </c>
      <c r="L193" s="16">
        <f t="shared" si="115"/>
        <v>44292</v>
      </c>
      <c r="M193" s="16">
        <f t="shared" si="115"/>
        <v>13500</v>
      </c>
      <c r="N193" s="16">
        <f t="shared" si="115"/>
        <v>0</v>
      </c>
      <c r="O193" s="16">
        <f t="shared" si="115"/>
        <v>13500</v>
      </c>
      <c r="P193" s="16">
        <f t="shared" si="115"/>
        <v>57792</v>
      </c>
    </row>
    <row r="194" spans="1:19" s="2" customFormat="1" ht="15.75" customHeight="1">
      <c r="A194" s="61"/>
      <c r="B194" s="64"/>
      <c r="C194" s="15" t="s">
        <v>0</v>
      </c>
      <c r="D194" s="16">
        <f t="shared" ref="D194:P194" si="116">D18+D34+D50+D66+D82+D98+D114+D130+D146+D162+D178</f>
        <v>3446500</v>
      </c>
      <c r="E194" s="16">
        <f t="shared" si="116"/>
        <v>320383</v>
      </c>
      <c r="F194" s="16">
        <f t="shared" si="116"/>
        <v>3766883</v>
      </c>
      <c r="G194" s="16">
        <f t="shared" si="116"/>
        <v>1896755</v>
      </c>
      <c r="H194" s="16">
        <f t="shared" si="116"/>
        <v>271524</v>
      </c>
      <c r="I194" s="16">
        <f t="shared" si="116"/>
        <v>2168279</v>
      </c>
      <c r="J194" s="16">
        <f t="shared" si="116"/>
        <v>5343255</v>
      </c>
      <c r="K194" s="16">
        <f t="shared" si="116"/>
        <v>591907</v>
      </c>
      <c r="L194" s="16">
        <f t="shared" si="116"/>
        <v>5935162</v>
      </c>
      <c r="M194" s="16">
        <f t="shared" si="116"/>
        <v>1027159</v>
      </c>
      <c r="N194" s="16">
        <f t="shared" si="116"/>
        <v>100090</v>
      </c>
      <c r="O194" s="16">
        <f t="shared" si="116"/>
        <v>1127249</v>
      </c>
      <c r="P194" s="16">
        <f t="shared" si="116"/>
        <v>7062411</v>
      </c>
    </row>
    <row r="195" spans="1:19" s="2" customFormat="1" ht="15.75" customHeight="1">
      <c r="A195" s="61"/>
      <c r="B195" s="64" t="s">
        <v>0</v>
      </c>
      <c r="C195" s="15" t="s">
        <v>3</v>
      </c>
      <c r="D195" s="16">
        <f t="shared" ref="D195:P195" si="117">D19+D35+D51+D67+D83+D99+D115+D131+D147+D163+D179</f>
        <v>11332541</v>
      </c>
      <c r="E195" s="16">
        <f t="shared" si="117"/>
        <v>526301</v>
      </c>
      <c r="F195" s="16">
        <f t="shared" si="117"/>
        <v>11858842</v>
      </c>
      <c r="G195" s="16">
        <f t="shared" si="117"/>
        <v>16051773</v>
      </c>
      <c r="H195" s="16">
        <f t="shared" si="117"/>
        <v>992944</v>
      </c>
      <c r="I195" s="16">
        <f t="shared" si="117"/>
        <v>17044717</v>
      </c>
      <c r="J195" s="16">
        <f t="shared" si="117"/>
        <v>27384314</v>
      </c>
      <c r="K195" s="16">
        <f t="shared" si="117"/>
        <v>1519245</v>
      </c>
      <c r="L195" s="16">
        <f t="shared" si="117"/>
        <v>28903559</v>
      </c>
      <c r="M195" s="16">
        <f t="shared" si="117"/>
        <v>2779294</v>
      </c>
      <c r="N195" s="16">
        <f t="shared" si="117"/>
        <v>266438</v>
      </c>
      <c r="O195" s="16">
        <f t="shared" si="117"/>
        <v>3045732</v>
      </c>
      <c r="P195" s="16">
        <f t="shared" si="117"/>
        <v>31949291</v>
      </c>
    </row>
    <row r="196" spans="1:19" s="2" customFormat="1" ht="15.75" customHeight="1">
      <c r="A196" s="61"/>
      <c r="B196" s="64"/>
      <c r="C196" s="15" t="s">
        <v>2</v>
      </c>
      <c r="D196" s="16">
        <f t="shared" ref="D196:P196" si="118">D20+D36+D52+D68+D84+D100+D116+D132+D148+D164+D180</f>
        <v>1081639</v>
      </c>
      <c r="E196" s="16">
        <f t="shared" si="118"/>
        <v>21104</v>
      </c>
      <c r="F196" s="16">
        <f t="shared" si="118"/>
        <v>1102743</v>
      </c>
      <c r="G196" s="16">
        <f t="shared" si="118"/>
        <v>58012</v>
      </c>
      <c r="H196" s="16">
        <f t="shared" si="118"/>
        <v>0</v>
      </c>
      <c r="I196" s="16">
        <f t="shared" si="118"/>
        <v>58012</v>
      </c>
      <c r="J196" s="16">
        <f t="shared" si="118"/>
        <v>1139651</v>
      </c>
      <c r="K196" s="16">
        <f t="shared" si="118"/>
        <v>21104</v>
      </c>
      <c r="L196" s="16">
        <f t="shared" si="118"/>
        <v>1160755</v>
      </c>
      <c r="M196" s="16">
        <f t="shared" si="118"/>
        <v>10450</v>
      </c>
      <c r="N196" s="16">
        <f t="shared" si="118"/>
        <v>0</v>
      </c>
      <c r="O196" s="16">
        <f t="shared" si="118"/>
        <v>10450</v>
      </c>
      <c r="P196" s="16">
        <f t="shared" si="118"/>
        <v>1171205</v>
      </c>
    </row>
    <row r="197" spans="1:19" s="2" customFormat="1" ht="15.75" customHeight="1">
      <c r="A197" s="61"/>
      <c r="B197" s="64"/>
      <c r="C197" s="15" t="s">
        <v>1</v>
      </c>
      <c r="D197" s="16">
        <f t="shared" ref="D197:P197" si="119">D21+D37+D53+D69+D85+D101+D117+D133+D149+D165+D181</f>
        <v>62340</v>
      </c>
      <c r="E197" s="16">
        <f t="shared" si="119"/>
        <v>64116</v>
      </c>
      <c r="F197" s="16">
        <f t="shared" si="119"/>
        <v>126456</v>
      </c>
      <c r="G197" s="16">
        <f t="shared" si="119"/>
        <v>4386818</v>
      </c>
      <c r="H197" s="16">
        <f t="shared" si="119"/>
        <v>40800</v>
      </c>
      <c r="I197" s="16">
        <f t="shared" si="119"/>
        <v>4427618</v>
      </c>
      <c r="J197" s="16">
        <f t="shared" si="119"/>
        <v>4449158</v>
      </c>
      <c r="K197" s="16">
        <f t="shared" si="119"/>
        <v>104916</v>
      </c>
      <c r="L197" s="16">
        <f t="shared" si="119"/>
        <v>4554074</v>
      </c>
      <c r="M197" s="16">
        <f t="shared" si="119"/>
        <v>143431</v>
      </c>
      <c r="N197" s="16">
        <f t="shared" si="119"/>
        <v>4200</v>
      </c>
      <c r="O197" s="16">
        <f t="shared" si="119"/>
        <v>147631</v>
      </c>
      <c r="P197" s="16">
        <f t="shared" si="119"/>
        <v>4701705</v>
      </c>
    </row>
    <row r="198" spans="1:19" s="2" customFormat="1" ht="15.75" customHeight="1" thickBot="1">
      <c r="A198" s="68"/>
      <c r="B198" s="69"/>
      <c r="C198" s="14" t="s">
        <v>0</v>
      </c>
      <c r="D198" s="13">
        <f t="shared" ref="D198:P198" si="120">D22+D38+D54+D70+D86+D102+D118+D134+D150+D166+D182</f>
        <v>12476520</v>
      </c>
      <c r="E198" s="13">
        <f t="shared" si="120"/>
        <v>611521</v>
      </c>
      <c r="F198" s="13">
        <f t="shared" si="120"/>
        <v>13088041</v>
      </c>
      <c r="G198" s="13">
        <f t="shared" si="120"/>
        <v>20496603</v>
      </c>
      <c r="H198" s="13">
        <f t="shared" si="120"/>
        <v>1033744</v>
      </c>
      <c r="I198" s="13">
        <f t="shared" si="120"/>
        <v>21530347</v>
      </c>
      <c r="J198" s="13">
        <f t="shared" si="120"/>
        <v>32973123</v>
      </c>
      <c r="K198" s="13">
        <f t="shared" si="120"/>
        <v>1645265</v>
      </c>
      <c r="L198" s="13">
        <f t="shared" si="120"/>
        <v>34618388</v>
      </c>
      <c r="M198" s="13">
        <f t="shared" si="120"/>
        <v>2933175</v>
      </c>
      <c r="N198" s="13">
        <f t="shared" si="120"/>
        <v>270638</v>
      </c>
      <c r="O198" s="13">
        <f t="shared" si="120"/>
        <v>3203813</v>
      </c>
      <c r="P198" s="13">
        <f t="shared" si="120"/>
        <v>37822201</v>
      </c>
    </row>
    <row r="199" spans="1:19" s="2" customFormat="1" ht="17.100000000000001" customHeight="1" thickTop="1">
      <c r="A199" s="12"/>
      <c r="B199" s="8"/>
      <c r="C199" s="11"/>
      <c r="D199" s="11"/>
      <c r="E199" s="11"/>
      <c r="F199" s="11"/>
      <c r="G199" s="10"/>
      <c r="H199" s="10"/>
      <c r="I199" s="10"/>
      <c r="J199" s="10"/>
      <c r="K199" s="10"/>
      <c r="L199" s="10"/>
      <c r="M199" s="10"/>
      <c r="N199" s="10"/>
      <c r="O199" s="10"/>
      <c r="P199" s="9">
        <v>37822201</v>
      </c>
    </row>
    <row r="201" spans="1:19" s="2" customFormat="1" ht="17.100000000000001" customHeight="1">
      <c r="A201" s="6"/>
      <c r="B201" s="3"/>
      <c r="C201" s="1"/>
      <c r="D201" s="5"/>
      <c r="E201" s="5"/>
      <c r="F201" s="5"/>
      <c r="G201" s="4"/>
      <c r="H201" s="4"/>
      <c r="I201" s="4"/>
      <c r="J201" s="4"/>
      <c r="K201" s="4"/>
      <c r="L201" s="4"/>
      <c r="M201" s="4"/>
      <c r="N201" s="4"/>
      <c r="O201" s="4"/>
      <c r="P201" s="4"/>
      <c r="S201" s="7"/>
    </row>
  </sheetData>
  <mergeCells count="76">
    <mergeCell ref="A183:A198"/>
    <mergeCell ref="B183:B186"/>
    <mergeCell ref="B187:B190"/>
    <mergeCell ref="B191:B194"/>
    <mergeCell ref="B195:B198"/>
    <mergeCell ref="A167:A182"/>
    <mergeCell ref="B167:B170"/>
    <mergeCell ref="B171:B174"/>
    <mergeCell ref="B175:B178"/>
    <mergeCell ref="B179:B182"/>
    <mergeCell ref="A151:A166"/>
    <mergeCell ref="B151:B154"/>
    <mergeCell ref="B155:B158"/>
    <mergeCell ref="B159:B162"/>
    <mergeCell ref="B163:B166"/>
    <mergeCell ref="A135:A150"/>
    <mergeCell ref="B135:B138"/>
    <mergeCell ref="B139:B142"/>
    <mergeCell ref="B143:B146"/>
    <mergeCell ref="B147:B150"/>
    <mergeCell ref="A119:A134"/>
    <mergeCell ref="B119:B122"/>
    <mergeCell ref="B123:B126"/>
    <mergeCell ref="B127:B130"/>
    <mergeCell ref="B131:B134"/>
    <mergeCell ref="A103:A118"/>
    <mergeCell ref="B103:B106"/>
    <mergeCell ref="B107:B110"/>
    <mergeCell ref="B111:B114"/>
    <mergeCell ref="B115:B118"/>
    <mergeCell ref="A87:A102"/>
    <mergeCell ref="B87:B90"/>
    <mergeCell ref="B91:B94"/>
    <mergeCell ref="B95:B98"/>
    <mergeCell ref="B99:B102"/>
    <mergeCell ref="A71:A86"/>
    <mergeCell ref="B71:B74"/>
    <mergeCell ref="B75:B78"/>
    <mergeCell ref="B79:B82"/>
    <mergeCell ref="B83:B86"/>
    <mergeCell ref="A55:A70"/>
    <mergeCell ref="B55:B58"/>
    <mergeCell ref="B59:B62"/>
    <mergeCell ref="B63:B66"/>
    <mergeCell ref="B67:B70"/>
    <mergeCell ref="A39:A54"/>
    <mergeCell ref="B39:B42"/>
    <mergeCell ref="B43:B46"/>
    <mergeCell ref="B47:B50"/>
    <mergeCell ref="B51:B54"/>
    <mergeCell ref="A23:A38"/>
    <mergeCell ref="B23:B26"/>
    <mergeCell ref="B27:B30"/>
    <mergeCell ref="B31:B34"/>
    <mergeCell ref="B35:B38"/>
    <mergeCell ref="A7:A22"/>
    <mergeCell ref="B7:B10"/>
    <mergeCell ref="B11:B14"/>
    <mergeCell ref="B15:B18"/>
    <mergeCell ref="B19:B22"/>
    <mergeCell ref="AC2:AE2"/>
    <mergeCell ref="A3:C3"/>
    <mergeCell ref="N3:P3"/>
    <mergeCell ref="D4:I4"/>
    <mergeCell ref="J4:L5"/>
    <mergeCell ref="M4:O5"/>
    <mergeCell ref="A4:A6"/>
    <mergeCell ref="B4:B6"/>
    <mergeCell ref="P4:P6"/>
    <mergeCell ref="D5:F5"/>
    <mergeCell ref="G5:I5"/>
    <mergeCell ref="C4:C6"/>
    <mergeCell ref="A1:P1"/>
    <mergeCell ref="A2:P2"/>
    <mergeCell ref="T2:V2"/>
    <mergeCell ref="W2:Y2"/>
  </mergeCells>
  <printOptions horizontalCentered="1"/>
  <pageMargins left="0.43307086614173229" right="0.47244094488188981" top="0.51181102362204722" bottom="0.62992125984251968" header="0.31496062992125984" footer="0.39370078740157483"/>
  <pageSetup paperSize="9" scale="75" firstPageNumber="65" orientation="landscape" useFirstPageNumber="1" verticalDpi="300" r:id="rId1"/>
  <headerFooter>
    <oddFooter>&amp;C&amp;P</oddFooter>
  </headerFooter>
  <rowBreaks count="5" manualBreakCount="5">
    <brk id="38" max="18" man="1"/>
    <brk id="70" max="18" man="1"/>
    <brk id="102" max="18" man="1"/>
    <brk id="134" max="18" man="1"/>
    <brk id="166" max="18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S59"/>
  <sheetViews>
    <sheetView rightToLeft="1" workbookViewId="0">
      <selection sqref="A1:XFD1048576"/>
    </sheetView>
  </sheetViews>
  <sheetFormatPr defaultRowHeight="30" customHeight="1"/>
  <cols>
    <col min="1" max="1" width="8.7109375" customWidth="1"/>
    <col min="2" max="2" width="14.28515625" customWidth="1"/>
    <col min="3" max="3" width="10.5703125" customWidth="1"/>
    <col min="4" max="4" width="13.42578125" customWidth="1"/>
    <col min="5" max="5" width="10.140625" customWidth="1"/>
    <col min="6" max="6" width="14.7109375" customWidth="1"/>
    <col min="7" max="7" width="10" customWidth="1"/>
    <col min="8" max="8" width="11.7109375" customWidth="1"/>
    <col min="9" max="9" width="9.85546875" customWidth="1"/>
    <col min="10" max="10" width="14" customWidth="1"/>
    <col min="11" max="11" width="11.28515625" customWidth="1"/>
    <col min="12" max="12" width="17.140625" customWidth="1"/>
    <col min="13" max="13" width="10.5703125" customWidth="1"/>
    <col min="14" max="14" width="13.5703125" customWidth="1"/>
    <col min="15" max="15" width="11.5703125" style="7" customWidth="1"/>
    <col min="18" max="18" width="16.7109375" customWidth="1"/>
    <col min="20" max="20" width="15.85546875" customWidth="1"/>
  </cols>
  <sheetData>
    <row r="1" spans="1:19" ht="31.5" customHeight="1">
      <c r="A1" s="70" t="s">
        <v>35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</row>
    <row r="2" spans="1:19" ht="24" customHeight="1" thickBot="1">
      <c r="A2" s="70"/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</row>
    <row r="3" spans="1:19" ht="75.75" customHeight="1" thickTop="1" thickBot="1">
      <c r="A3" s="71" t="s">
        <v>36</v>
      </c>
      <c r="B3" s="72" t="s">
        <v>37</v>
      </c>
      <c r="C3" s="72" t="s">
        <v>38</v>
      </c>
      <c r="D3" s="72" t="s">
        <v>39</v>
      </c>
      <c r="E3" s="72" t="s">
        <v>38</v>
      </c>
      <c r="F3" s="72" t="s">
        <v>40</v>
      </c>
      <c r="G3" s="72" t="s">
        <v>38</v>
      </c>
      <c r="H3" s="72" t="s">
        <v>41</v>
      </c>
      <c r="I3" s="72" t="s">
        <v>38</v>
      </c>
      <c r="J3" s="72" t="s">
        <v>42</v>
      </c>
      <c r="K3" s="72" t="s">
        <v>38</v>
      </c>
      <c r="L3" s="72" t="s">
        <v>43</v>
      </c>
      <c r="M3" s="72" t="s">
        <v>38</v>
      </c>
      <c r="N3" s="72" t="s">
        <v>44</v>
      </c>
      <c r="O3" s="73" t="s">
        <v>38</v>
      </c>
    </row>
    <row r="4" spans="1:19" ht="39.950000000000003" customHeight="1" thickTop="1">
      <c r="A4" s="74">
        <v>2004</v>
      </c>
      <c r="B4" s="75">
        <v>838</v>
      </c>
      <c r="C4" s="76" t="s">
        <v>45</v>
      </c>
      <c r="D4" s="75">
        <v>5659</v>
      </c>
      <c r="E4" s="76" t="s">
        <v>45</v>
      </c>
      <c r="F4" s="77">
        <v>4506</v>
      </c>
      <c r="G4" s="76" t="s">
        <v>45</v>
      </c>
      <c r="H4" s="75">
        <v>1878</v>
      </c>
      <c r="I4" s="76" t="s">
        <v>45</v>
      </c>
      <c r="J4" s="75">
        <v>4249</v>
      </c>
      <c r="K4" s="76" t="s">
        <v>45</v>
      </c>
      <c r="L4" s="75">
        <v>46655</v>
      </c>
      <c r="M4" s="76" t="s">
        <v>45</v>
      </c>
      <c r="N4" s="75">
        <v>13879</v>
      </c>
      <c r="O4" s="78" t="s">
        <v>45</v>
      </c>
      <c r="S4" s="79" t="s">
        <v>46</v>
      </c>
    </row>
    <row r="5" spans="1:19" ht="39.950000000000003" customHeight="1">
      <c r="A5" s="80">
        <v>2005</v>
      </c>
      <c r="B5" s="81">
        <v>715</v>
      </c>
      <c r="C5" s="82">
        <f>B5/B4*100-100</f>
        <v>-14.677804295942721</v>
      </c>
      <c r="D5" s="81">
        <v>4789</v>
      </c>
      <c r="E5" s="82">
        <f>D5/D4*100-100</f>
        <v>-15.373740943629628</v>
      </c>
      <c r="F5" s="83">
        <v>9885</v>
      </c>
      <c r="G5" s="82">
        <f>F5/F4*100-100</f>
        <v>119.37416777629829</v>
      </c>
      <c r="H5" s="81">
        <v>2003</v>
      </c>
      <c r="I5" s="82">
        <f>H5/H4*100-100</f>
        <v>6.656017039403622</v>
      </c>
      <c r="J5" s="81">
        <v>3893</v>
      </c>
      <c r="K5" s="82">
        <f>J5/J4*100-100</f>
        <v>-8.3784419863497277</v>
      </c>
      <c r="L5" s="81">
        <v>34224</v>
      </c>
      <c r="M5" s="82">
        <f>L5/L4*100-100</f>
        <v>-26.644518272425245</v>
      </c>
      <c r="N5" s="81">
        <v>13049</v>
      </c>
      <c r="O5" s="84">
        <f>N5/N4*100-100</f>
        <v>-5.9802579436558858</v>
      </c>
      <c r="Q5" s="79" t="s">
        <v>47</v>
      </c>
    </row>
    <row r="6" spans="1:19" ht="39.950000000000003" customHeight="1">
      <c r="A6" s="80">
        <v>2006</v>
      </c>
      <c r="B6" s="81">
        <v>505</v>
      </c>
      <c r="C6" s="82">
        <f>B6/B5*100-100</f>
        <v>-29.370629370629374</v>
      </c>
      <c r="D6" s="81">
        <v>3349</v>
      </c>
      <c r="E6" s="82">
        <f>D6/D5*100-100</f>
        <v>-30.068907913969511</v>
      </c>
      <c r="F6" s="83">
        <v>5638.4</v>
      </c>
      <c r="G6" s="82">
        <f>F6/F5*100-100</f>
        <v>-42.960040465351547</v>
      </c>
      <c r="H6" s="81">
        <v>1434</v>
      </c>
      <c r="I6" s="82">
        <f>H6/H5*100-100</f>
        <v>-28.407388916625067</v>
      </c>
      <c r="J6" s="81">
        <v>3928</v>
      </c>
      <c r="K6" s="82">
        <f>J6/J5*100-100</f>
        <v>0.89904957616234071</v>
      </c>
      <c r="L6" s="81">
        <v>48740</v>
      </c>
      <c r="M6" s="82">
        <f>L6/L5*100-100</f>
        <v>42.414679756895737</v>
      </c>
      <c r="N6" s="81">
        <v>10514</v>
      </c>
      <c r="O6" s="84">
        <f>N6/N5*100-100</f>
        <v>-19.426775998160778</v>
      </c>
    </row>
    <row r="7" spans="1:19" ht="39.950000000000003" customHeight="1">
      <c r="A7" s="80">
        <v>2007</v>
      </c>
      <c r="B7" s="81">
        <v>492</v>
      </c>
      <c r="C7" s="82">
        <f>B7/B6*100-100</f>
        <v>-2.574257425742573</v>
      </c>
      <c r="D7" s="81">
        <v>4574</v>
      </c>
      <c r="E7" s="82">
        <f>D7/D6*100-100</f>
        <v>36.578083009853685</v>
      </c>
      <c r="F7" s="83">
        <v>12163</v>
      </c>
      <c r="G7" s="82">
        <f>F7/F6*100-100</f>
        <v>115.71722474460842</v>
      </c>
      <c r="H7" s="81">
        <v>2490</v>
      </c>
      <c r="I7" s="82">
        <f>H7/H6*100-100</f>
        <v>73.640167364016719</v>
      </c>
      <c r="J7" s="81">
        <v>4076</v>
      </c>
      <c r="K7" s="82">
        <f>J7/J6*100-100</f>
        <v>3.7678207739307652</v>
      </c>
      <c r="L7" s="81">
        <v>63768</v>
      </c>
      <c r="M7" s="82">
        <f>L7/L6*100-100</f>
        <v>30.832991382847752</v>
      </c>
      <c r="N7" s="81">
        <v>11744</v>
      </c>
      <c r="O7" s="84">
        <f>N7/N6*100-100</f>
        <v>11.698687464333261</v>
      </c>
    </row>
    <row r="8" spans="1:19" s="88" customFormat="1" ht="39.950000000000003" customHeight="1">
      <c r="A8" s="80">
        <v>2009</v>
      </c>
      <c r="B8" s="81">
        <v>662</v>
      </c>
      <c r="C8" s="85">
        <f>(((B8/B7)^(1/2)-1)*100)</f>
        <v>15.996916135065975</v>
      </c>
      <c r="D8" s="81">
        <v>6065</v>
      </c>
      <c r="E8" s="85">
        <f>(((D8/D7)^(1/2)-1)*100)</f>
        <v>15.150896229653155</v>
      </c>
      <c r="F8" s="86">
        <v>22225</v>
      </c>
      <c r="G8" s="85">
        <f>(((F8/F7)^(1/2)-1)*100)</f>
        <v>35.17629269847464</v>
      </c>
      <c r="H8" s="81">
        <v>2270</v>
      </c>
      <c r="I8" s="85">
        <f>(((H8/H7)^(1/2)-1)*100)</f>
        <v>-4.5198142887550974</v>
      </c>
      <c r="J8" s="81">
        <v>6276</v>
      </c>
      <c r="K8" s="85">
        <f>(((J8/J7)^(1/2)-1)*100)</f>
        <v>24.086455662577787</v>
      </c>
      <c r="L8" s="81">
        <v>119035</v>
      </c>
      <c r="M8" s="85">
        <f>(((L8/L7)^(1/2)-1)*100)</f>
        <v>36.626813665987193</v>
      </c>
      <c r="N8" s="81">
        <v>23446</v>
      </c>
      <c r="O8" s="87">
        <f>(((N8/N7)^(1/2)-1)*100)</f>
        <v>41.294858566123025</v>
      </c>
    </row>
    <row r="9" spans="1:19" s="88" customFormat="1" ht="39.950000000000003" customHeight="1">
      <c r="A9" s="80">
        <v>2010</v>
      </c>
      <c r="B9" s="81">
        <v>751</v>
      </c>
      <c r="C9" s="89">
        <f>B9/B8*100-100</f>
        <v>13.444108761329304</v>
      </c>
      <c r="D9" s="81">
        <v>6071</v>
      </c>
      <c r="E9" s="89">
        <f>D9/D8*100-100</f>
        <v>9.8928276999174614E-2</v>
      </c>
      <c r="F9" s="86">
        <v>25438</v>
      </c>
      <c r="G9" s="89">
        <f>F9/F8*100-100</f>
        <v>14.456692913385822</v>
      </c>
      <c r="H9" s="81">
        <v>3050</v>
      </c>
      <c r="I9" s="89">
        <f>H9/H8*100-100</f>
        <v>34.361233480176224</v>
      </c>
      <c r="J9" s="81">
        <v>8943</v>
      </c>
      <c r="K9" s="89">
        <f>J9/J8*100-100</f>
        <v>42.495219885277237</v>
      </c>
      <c r="L9" s="81">
        <v>144854</v>
      </c>
      <c r="M9" s="89">
        <f>L9/L8*100-100</f>
        <v>21.690259167471766</v>
      </c>
      <c r="N9" s="81">
        <v>30172</v>
      </c>
      <c r="O9" s="87">
        <f>N9/N8*100-100</f>
        <v>28.687196110210692</v>
      </c>
      <c r="S9" s="90" t="s">
        <v>48</v>
      </c>
    </row>
    <row r="10" spans="1:19" s="88" customFormat="1" ht="39.950000000000003" customHeight="1">
      <c r="A10" s="91">
        <v>2011</v>
      </c>
      <c r="B10" s="92">
        <v>929</v>
      </c>
      <c r="C10" s="93">
        <f>B10/B9*100-100</f>
        <v>23.701731025299594</v>
      </c>
      <c r="D10" s="92">
        <v>7109</v>
      </c>
      <c r="E10" s="93">
        <f>D10/D9*100-100</f>
        <v>17.097677483116456</v>
      </c>
      <c r="F10" s="94">
        <v>25577</v>
      </c>
      <c r="G10" s="93">
        <f>F10/F9*100-100</f>
        <v>0.54642660586523562</v>
      </c>
      <c r="H10" s="92">
        <v>3874</v>
      </c>
      <c r="I10" s="93">
        <f>H10/H9*100-100</f>
        <v>27.016393442622942</v>
      </c>
      <c r="J10" s="92">
        <v>10526</v>
      </c>
      <c r="K10" s="93">
        <f>J10/J9*100-100</f>
        <v>17.700995191770104</v>
      </c>
      <c r="L10" s="92">
        <v>176273</v>
      </c>
      <c r="M10" s="93">
        <f>L10/L9*100-100</f>
        <v>21.690115564637495</v>
      </c>
      <c r="N10" s="92">
        <v>53471</v>
      </c>
      <c r="O10" s="95">
        <f>N10/N9*100-100</f>
        <v>77.220601882540109</v>
      </c>
    </row>
    <row r="11" spans="1:19" ht="39.950000000000003" customHeight="1">
      <c r="A11" s="91">
        <v>2012</v>
      </c>
      <c r="B11" s="92">
        <v>1084</v>
      </c>
      <c r="C11" s="93">
        <f>B11/B10*100-100</f>
        <v>16.684607104413345</v>
      </c>
      <c r="D11" s="92">
        <v>7491</v>
      </c>
      <c r="E11" s="93">
        <f>D11/D10*100-100</f>
        <v>5.3734702489801549</v>
      </c>
      <c r="F11" s="96">
        <v>32454</v>
      </c>
      <c r="G11" s="93">
        <f>F11/F10*100-100</f>
        <v>26.887437932517486</v>
      </c>
      <c r="H11" s="92">
        <v>4474</v>
      </c>
      <c r="I11" s="93">
        <f>H11/H10*100-100</f>
        <v>15.487867836861142</v>
      </c>
      <c r="J11" s="92">
        <v>12176</v>
      </c>
      <c r="K11" s="93">
        <f>J11/J10*100-100</f>
        <v>15.675470264107915</v>
      </c>
      <c r="L11" s="92">
        <v>211492</v>
      </c>
      <c r="M11" s="93">
        <f>L11/L10*100-100</f>
        <v>19.979804053939063</v>
      </c>
      <c r="N11" s="92">
        <v>64943</v>
      </c>
      <c r="O11" s="95">
        <f>N11/N10*100-100</f>
        <v>21.454620261450131</v>
      </c>
    </row>
    <row r="12" spans="1:19" ht="39.950000000000003" customHeight="1">
      <c r="A12" s="80">
        <v>2013</v>
      </c>
      <c r="B12" s="81">
        <v>1267</v>
      </c>
      <c r="C12" s="89">
        <f>B12/B11*100-100</f>
        <v>16.881918819188186</v>
      </c>
      <c r="D12" s="81">
        <v>8830</v>
      </c>
      <c r="E12" s="89">
        <f>D12/D11*100-100</f>
        <v>17.87478307302095</v>
      </c>
      <c r="F12" s="94">
        <v>50297</v>
      </c>
      <c r="G12" s="89">
        <f>F12/F11*100-100</f>
        <v>54.979355395328753</v>
      </c>
      <c r="H12" s="81">
        <v>6321</v>
      </c>
      <c r="I12" s="89">
        <f>H12/H11*100-100</f>
        <v>41.282968261063928</v>
      </c>
      <c r="J12" s="81">
        <v>14059</v>
      </c>
      <c r="K12" s="89">
        <f>J12/J11*100-100</f>
        <v>15.464848883048617</v>
      </c>
      <c r="L12" s="81">
        <v>261392</v>
      </c>
      <c r="M12" s="89">
        <f>L12/L11*100-100</f>
        <v>23.594273069430514</v>
      </c>
      <c r="N12" s="81">
        <v>69390</v>
      </c>
      <c r="O12" s="87">
        <f>N12/N11*100-100</f>
        <v>6.847543230217255</v>
      </c>
    </row>
    <row r="13" spans="1:19" ht="39.950000000000003" customHeight="1" thickBot="1">
      <c r="A13" s="97">
        <v>2015</v>
      </c>
      <c r="B13" s="98">
        <v>1296</v>
      </c>
      <c r="C13" s="99">
        <f>(((B13/B12)^(1/2)-1)*100)</f>
        <v>1.1379608997753365</v>
      </c>
      <c r="D13" s="98">
        <v>8182</v>
      </c>
      <c r="E13" s="99">
        <f>(((D13/D12)^(1/2)-1)*100)</f>
        <v>-3.7392179267931924</v>
      </c>
      <c r="F13" s="98">
        <v>37822</v>
      </c>
      <c r="G13" s="99">
        <f>(((F13/F12)^(1/2)-1)*100)</f>
        <v>-13.283607159639232</v>
      </c>
      <c r="H13" s="98">
        <v>4922</v>
      </c>
      <c r="I13" s="99">
        <f>(((H13/H12)^(1/2)-1)*100)</f>
        <v>-11.757478481072681</v>
      </c>
      <c r="J13" s="98">
        <v>14294</v>
      </c>
      <c r="K13" s="99">
        <f>(((J13/J12)^(1/2)-1)*100)</f>
        <v>0.8322999517727192</v>
      </c>
      <c r="L13" s="98">
        <v>417199</v>
      </c>
      <c r="M13" s="99">
        <f>(((L13/L12)^(1/2)-1)*100)</f>
        <v>26.335523280968509</v>
      </c>
      <c r="N13" s="98">
        <v>99975</v>
      </c>
      <c r="O13" s="100">
        <f>(((N13/N12)^(1/2)-1)*100)</f>
        <v>20.03206085615863</v>
      </c>
    </row>
    <row r="14" spans="1:19" ht="30" customHeight="1" thickTop="1">
      <c r="B14" s="101"/>
      <c r="E14" s="102"/>
      <c r="F14" s="103"/>
      <c r="G14" s="104"/>
      <c r="L14" s="105"/>
      <c r="M14" s="106"/>
      <c r="N14" s="107"/>
    </row>
    <row r="15" spans="1:19" ht="30" customHeight="1">
      <c r="H15" s="108"/>
    </row>
    <row r="16" spans="1:19" ht="30" customHeight="1">
      <c r="G16" s="109"/>
    </row>
    <row r="59" spans="1:1" ht="18">
      <c r="A59" s="110"/>
    </row>
  </sheetData>
  <mergeCells count="2">
    <mergeCell ref="A1:O1"/>
    <mergeCell ref="A2:O2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S19"/>
  <sheetViews>
    <sheetView rightToLeft="1" zoomScale="75" zoomScaleNormal="75" workbookViewId="0">
      <selection activeCell="P4" sqref="P4"/>
    </sheetView>
  </sheetViews>
  <sheetFormatPr defaultRowHeight="35.25" customHeight="1"/>
  <cols>
    <col min="1" max="1" width="9" customWidth="1"/>
    <col min="2" max="2" width="12.85546875" customWidth="1"/>
    <col min="3" max="3" width="9.85546875" customWidth="1"/>
    <col min="4" max="4" width="12.42578125" customWidth="1"/>
    <col min="5" max="5" width="10" customWidth="1"/>
    <col min="6" max="6" width="13.28515625" customWidth="1"/>
    <col min="7" max="8" width="10.42578125" customWidth="1"/>
    <col min="9" max="9" width="10.28515625" customWidth="1"/>
    <col min="10" max="10" width="16.5703125" customWidth="1"/>
    <col min="11" max="11" width="10" customWidth="1"/>
    <col min="12" max="12" width="11.7109375" customWidth="1"/>
    <col min="13" max="13" width="9.42578125" customWidth="1"/>
    <col min="14" max="14" width="12.140625" customWidth="1"/>
    <col min="15" max="15" width="10" customWidth="1"/>
    <col min="16" max="16" width="17" style="112" customWidth="1"/>
    <col min="17" max="17" width="14.28515625" bestFit="1" customWidth="1"/>
    <col min="18" max="18" width="15.28515625" customWidth="1"/>
  </cols>
  <sheetData>
    <row r="1" spans="1:19" ht="30.75" customHeight="1">
      <c r="A1" s="111" t="s">
        <v>49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Q1" s="113"/>
    </row>
    <row r="2" spans="1:19" ht="24" customHeight="1" thickBot="1">
      <c r="A2" s="114"/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</row>
    <row r="3" spans="1:19" ht="65.25" customHeight="1" thickTop="1" thickBot="1">
      <c r="A3" s="115" t="s">
        <v>32</v>
      </c>
      <c r="B3" s="116" t="s">
        <v>37</v>
      </c>
      <c r="C3" s="116" t="s">
        <v>50</v>
      </c>
      <c r="D3" s="116" t="s">
        <v>39</v>
      </c>
      <c r="E3" s="116" t="s">
        <v>50</v>
      </c>
      <c r="F3" s="116" t="s">
        <v>51</v>
      </c>
      <c r="G3" s="116" t="s">
        <v>50</v>
      </c>
      <c r="H3" s="116" t="s">
        <v>52</v>
      </c>
      <c r="I3" s="116" t="s">
        <v>50</v>
      </c>
      <c r="J3" s="116" t="s">
        <v>53</v>
      </c>
      <c r="K3" s="116" t="s">
        <v>50</v>
      </c>
      <c r="L3" s="116" t="s">
        <v>54</v>
      </c>
      <c r="M3" s="116" t="s">
        <v>50</v>
      </c>
      <c r="N3" s="116" t="s">
        <v>44</v>
      </c>
      <c r="O3" s="117" t="s">
        <v>50</v>
      </c>
      <c r="P3"/>
    </row>
    <row r="4" spans="1:19" ht="36.75" customHeight="1" thickTop="1">
      <c r="A4" s="118" t="s">
        <v>18</v>
      </c>
      <c r="B4" s="119">
        <v>36</v>
      </c>
      <c r="C4" s="120">
        <f t="shared" ref="C4:C15" si="0">B4/1296*100</f>
        <v>2.7777777777777777</v>
      </c>
      <c r="D4" s="119">
        <v>131</v>
      </c>
      <c r="E4" s="120">
        <f t="shared" ref="E4:E15" si="1">D4/8182*100</f>
        <v>1.6010755316548522</v>
      </c>
      <c r="F4" s="121">
        <v>323</v>
      </c>
      <c r="G4" s="122">
        <f t="shared" ref="G4:G15" si="2">F4/37823*100</f>
        <v>0.85397773841313485</v>
      </c>
      <c r="H4" s="119">
        <v>96844</v>
      </c>
      <c r="I4" s="120">
        <f t="shared" ref="I4:I15" si="3">H4/4921815*100</f>
        <v>1.9676481135516066</v>
      </c>
      <c r="J4" s="119">
        <v>545342</v>
      </c>
      <c r="K4" s="120">
        <f t="shared" ref="K4:K15" si="4">J4/14294437*100</f>
        <v>3.8150645597304744</v>
      </c>
      <c r="L4" s="119">
        <v>2839</v>
      </c>
      <c r="M4" s="120">
        <f t="shared" ref="M4:M15" si="5">L4/417199*100</f>
        <v>0.68049060520279292</v>
      </c>
      <c r="N4" s="119">
        <v>867</v>
      </c>
      <c r="O4" s="123">
        <f t="shared" ref="O4:O15" si="6">N4/99975*100</f>
        <v>0.86721680420105018</v>
      </c>
      <c r="R4" s="124"/>
    </row>
    <row r="5" spans="1:19" ht="36.75" customHeight="1">
      <c r="A5" s="125" t="s">
        <v>17</v>
      </c>
      <c r="B5" s="126">
        <v>299</v>
      </c>
      <c r="C5" s="120">
        <f t="shared" si="0"/>
        <v>23.070987654320987</v>
      </c>
      <c r="D5" s="126">
        <v>2873</v>
      </c>
      <c r="E5" s="120">
        <f t="shared" si="1"/>
        <v>35.113664140796871</v>
      </c>
      <c r="F5" s="127">
        <v>14467</v>
      </c>
      <c r="G5" s="122">
        <f t="shared" si="2"/>
        <v>38.249213441556726</v>
      </c>
      <c r="H5" s="126">
        <v>1422384</v>
      </c>
      <c r="I5" s="120">
        <f t="shared" si="3"/>
        <v>28.899582775866222</v>
      </c>
      <c r="J5" s="126">
        <v>1919482</v>
      </c>
      <c r="K5" s="120">
        <f t="shared" si="4"/>
        <v>13.428174890693493</v>
      </c>
      <c r="L5" s="126">
        <v>94240</v>
      </c>
      <c r="M5" s="120">
        <f t="shared" si="5"/>
        <v>22.588740624977529</v>
      </c>
      <c r="N5" s="126">
        <v>33280</v>
      </c>
      <c r="O5" s="123">
        <f t="shared" si="6"/>
        <v>33.288322080520125</v>
      </c>
      <c r="Q5" s="128"/>
      <c r="R5" s="112"/>
    </row>
    <row r="6" spans="1:19" ht="36.75" customHeight="1">
      <c r="A6" s="125" t="s">
        <v>16</v>
      </c>
      <c r="B6" s="126">
        <v>8</v>
      </c>
      <c r="C6" s="120">
        <f t="shared" si="0"/>
        <v>0.61728395061728392</v>
      </c>
      <c r="D6" s="126">
        <v>50</v>
      </c>
      <c r="E6" s="120">
        <f t="shared" si="1"/>
        <v>0.61109753116597409</v>
      </c>
      <c r="F6" s="127">
        <v>140</v>
      </c>
      <c r="G6" s="122">
        <f t="shared" si="2"/>
        <v>0.37014514977659096</v>
      </c>
      <c r="H6" s="126">
        <v>17816</v>
      </c>
      <c r="I6" s="120">
        <f t="shared" si="3"/>
        <v>0.36198028572792756</v>
      </c>
      <c r="J6" s="126">
        <v>18840</v>
      </c>
      <c r="K6" s="120">
        <f t="shared" si="4"/>
        <v>0.13179952452831825</v>
      </c>
      <c r="L6" s="126">
        <v>1611</v>
      </c>
      <c r="M6" s="120">
        <f t="shared" si="5"/>
        <v>0.38614665902842527</v>
      </c>
      <c r="N6" s="126">
        <v>236</v>
      </c>
      <c r="O6" s="123">
        <f t="shared" si="6"/>
        <v>0.23605901475368843</v>
      </c>
    </row>
    <row r="7" spans="1:19" ht="36.75" customHeight="1">
      <c r="A7" s="125" t="s">
        <v>15</v>
      </c>
      <c r="B7" s="126">
        <v>602</v>
      </c>
      <c r="C7" s="120">
        <f t="shared" si="0"/>
        <v>46.450617283950621</v>
      </c>
      <c r="D7" s="126">
        <v>3146</v>
      </c>
      <c r="E7" s="120">
        <f t="shared" si="1"/>
        <v>38.450256660963092</v>
      </c>
      <c r="F7" s="127">
        <v>12698</v>
      </c>
      <c r="G7" s="122">
        <f t="shared" si="2"/>
        <v>33.572165084736802</v>
      </c>
      <c r="H7" s="126">
        <v>2557623</v>
      </c>
      <c r="I7" s="120">
        <f t="shared" si="3"/>
        <v>51.96503728807361</v>
      </c>
      <c r="J7" s="126">
        <v>6663670</v>
      </c>
      <c r="K7" s="120">
        <f t="shared" si="4"/>
        <v>46.617225987983993</v>
      </c>
      <c r="L7" s="126">
        <v>191551</v>
      </c>
      <c r="M7" s="120">
        <f t="shared" si="5"/>
        <v>45.913580809158219</v>
      </c>
      <c r="N7" s="126">
        <v>44769</v>
      </c>
      <c r="O7" s="123">
        <f t="shared" si="6"/>
        <v>44.780195048762188</v>
      </c>
      <c r="R7" s="129"/>
      <c r="S7" s="128"/>
    </row>
    <row r="8" spans="1:19" ht="36.75" customHeight="1">
      <c r="A8" s="125" t="s">
        <v>14</v>
      </c>
      <c r="B8" s="126">
        <v>10</v>
      </c>
      <c r="C8" s="120">
        <f t="shared" si="0"/>
        <v>0.77160493827160492</v>
      </c>
      <c r="D8" s="126">
        <v>54</v>
      </c>
      <c r="E8" s="120">
        <f t="shared" si="1"/>
        <v>0.65998533365925205</v>
      </c>
      <c r="F8" s="127">
        <v>170</v>
      </c>
      <c r="G8" s="122">
        <f t="shared" si="2"/>
        <v>0.44946196758586043</v>
      </c>
      <c r="H8" s="126">
        <v>8541</v>
      </c>
      <c r="I8" s="120">
        <f t="shared" si="3"/>
        <v>0.17353354402796531</v>
      </c>
      <c r="J8" s="126">
        <v>146599</v>
      </c>
      <c r="K8" s="120">
        <f t="shared" si="4"/>
        <v>1.0255667991680959</v>
      </c>
      <c r="L8" s="126">
        <v>5203</v>
      </c>
      <c r="M8" s="120">
        <f t="shared" si="5"/>
        <v>1.2471266709651749</v>
      </c>
      <c r="N8" s="126">
        <v>341</v>
      </c>
      <c r="O8" s="123">
        <f t="shared" si="6"/>
        <v>0.34108527131782945</v>
      </c>
      <c r="R8" s="112"/>
      <c r="S8" s="128"/>
    </row>
    <row r="9" spans="1:19" ht="36.75" customHeight="1">
      <c r="A9" s="125" t="s">
        <v>13</v>
      </c>
      <c r="B9" s="126">
        <v>247</v>
      </c>
      <c r="C9" s="120">
        <f t="shared" si="0"/>
        <v>19.058641975308642</v>
      </c>
      <c r="D9" s="126">
        <v>1033</v>
      </c>
      <c r="E9" s="120">
        <f t="shared" si="1"/>
        <v>12.625274993889024</v>
      </c>
      <c r="F9" s="127">
        <v>4141</v>
      </c>
      <c r="G9" s="122">
        <f t="shared" si="2"/>
        <v>10.948364751606166</v>
      </c>
      <c r="H9" s="126">
        <v>490632</v>
      </c>
      <c r="I9" s="120">
        <f t="shared" si="3"/>
        <v>9.9685177114540053</v>
      </c>
      <c r="J9" s="126">
        <v>4344564</v>
      </c>
      <c r="K9" s="120">
        <f t="shared" si="4"/>
        <v>30.393390099938877</v>
      </c>
      <c r="L9" s="126">
        <v>87383</v>
      </c>
      <c r="M9" s="120">
        <f t="shared" si="5"/>
        <v>20.945160462992483</v>
      </c>
      <c r="N9" s="126">
        <v>14610</v>
      </c>
      <c r="O9" s="123">
        <f t="shared" si="6"/>
        <v>14.613653413353338</v>
      </c>
      <c r="R9" s="112"/>
      <c r="S9" s="128"/>
    </row>
    <row r="10" spans="1:19" ht="36.75" customHeight="1">
      <c r="A10" s="125" t="s">
        <v>12</v>
      </c>
      <c r="B10" s="126">
        <v>7</v>
      </c>
      <c r="C10" s="120">
        <f t="shared" si="0"/>
        <v>0.54012345679012341</v>
      </c>
      <c r="D10" s="126">
        <v>21</v>
      </c>
      <c r="E10" s="120">
        <f t="shared" si="1"/>
        <v>0.25666096308970909</v>
      </c>
      <c r="F10" s="127">
        <v>35</v>
      </c>
      <c r="G10" s="122">
        <f t="shared" si="2"/>
        <v>9.2536287444147741E-2</v>
      </c>
      <c r="H10" s="126">
        <v>39064</v>
      </c>
      <c r="I10" s="120">
        <f t="shared" si="3"/>
        <v>0.79369094531184137</v>
      </c>
      <c r="J10" s="126">
        <v>42078</v>
      </c>
      <c r="K10" s="120">
        <f t="shared" si="4"/>
        <v>0.29436626290353374</v>
      </c>
      <c r="L10" s="126">
        <v>740</v>
      </c>
      <c r="M10" s="120">
        <f t="shared" si="5"/>
        <v>0.17737338775979808</v>
      </c>
      <c r="N10" s="126">
        <v>136</v>
      </c>
      <c r="O10" s="123">
        <f t="shared" si="6"/>
        <v>0.13603400850212552</v>
      </c>
      <c r="R10" s="128" t="s">
        <v>55</v>
      </c>
    </row>
    <row r="11" spans="1:19" ht="36.75" customHeight="1">
      <c r="A11" s="125" t="s">
        <v>11</v>
      </c>
      <c r="B11" s="126">
        <v>9</v>
      </c>
      <c r="C11" s="120">
        <f t="shared" si="0"/>
        <v>0.69444444444444442</v>
      </c>
      <c r="D11" s="126">
        <v>61</v>
      </c>
      <c r="E11" s="120">
        <f t="shared" si="1"/>
        <v>0.74553898802248841</v>
      </c>
      <c r="F11" s="127">
        <v>258</v>
      </c>
      <c r="G11" s="122">
        <f t="shared" si="2"/>
        <v>0.68212463315971761</v>
      </c>
      <c r="H11" s="126">
        <v>7045</v>
      </c>
      <c r="I11" s="120">
        <f t="shared" si="3"/>
        <v>0.14313825285997137</v>
      </c>
      <c r="J11" s="126">
        <v>46185</v>
      </c>
      <c r="K11" s="120">
        <f t="shared" si="4"/>
        <v>0.32309771976328971</v>
      </c>
      <c r="L11" s="126">
        <v>1282</v>
      </c>
      <c r="M11" s="120">
        <f t="shared" si="5"/>
        <v>0.30728740960548806</v>
      </c>
      <c r="N11" s="126">
        <v>213</v>
      </c>
      <c r="O11" s="123">
        <f t="shared" si="6"/>
        <v>0.21305326331582897</v>
      </c>
      <c r="R11" s="112"/>
    </row>
    <row r="12" spans="1:19" ht="36.75" customHeight="1">
      <c r="A12" s="125" t="s">
        <v>10</v>
      </c>
      <c r="B12" s="126">
        <v>12</v>
      </c>
      <c r="C12" s="120">
        <f t="shared" si="0"/>
        <v>0.92592592592592582</v>
      </c>
      <c r="D12" s="126">
        <v>52</v>
      </c>
      <c r="E12" s="120">
        <f t="shared" si="1"/>
        <v>0.63554143241261307</v>
      </c>
      <c r="F12" s="127">
        <v>152</v>
      </c>
      <c r="G12" s="122">
        <f t="shared" si="2"/>
        <v>0.40187187690029874</v>
      </c>
      <c r="H12" s="126">
        <v>14994</v>
      </c>
      <c r="I12" s="120">
        <f t="shared" si="3"/>
        <v>0.3046437137519391</v>
      </c>
      <c r="J12" s="126">
        <v>32396</v>
      </c>
      <c r="K12" s="120">
        <f t="shared" si="4"/>
        <v>0.22663361977809968</v>
      </c>
      <c r="L12" s="126">
        <v>508</v>
      </c>
      <c r="M12" s="120">
        <f t="shared" si="5"/>
        <v>0.12176443375942894</v>
      </c>
      <c r="N12" s="126">
        <v>137</v>
      </c>
      <c r="O12" s="123">
        <f t="shared" si="6"/>
        <v>0.13703425856464116</v>
      </c>
      <c r="R12" s="129"/>
    </row>
    <row r="13" spans="1:19" ht="36.75" customHeight="1">
      <c r="A13" s="125" t="s">
        <v>9</v>
      </c>
      <c r="B13" s="126">
        <v>10</v>
      </c>
      <c r="C13" s="120">
        <f t="shared" si="0"/>
        <v>0.77160493827160492</v>
      </c>
      <c r="D13" s="126">
        <v>42</v>
      </c>
      <c r="E13" s="120">
        <f t="shared" si="1"/>
        <v>0.51332192617941819</v>
      </c>
      <c r="F13" s="127">
        <v>189</v>
      </c>
      <c r="G13" s="122">
        <f t="shared" si="2"/>
        <v>0.4996959521983978</v>
      </c>
      <c r="H13" s="126">
        <v>34714</v>
      </c>
      <c r="I13" s="120">
        <f t="shared" si="3"/>
        <v>0.70530891551185892</v>
      </c>
      <c r="J13" s="126">
        <v>43049</v>
      </c>
      <c r="K13" s="120">
        <f t="shared" si="4"/>
        <v>0.30115911525581596</v>
      </c>
      <c r="L13" s="126">
        <v>889</v>
      </c>
      <c r="M13" s="120">
        <f t="shared" si="5"/>
        <v>0.21308775907900065</v>
      </c>
      <c r="N13" s="126">
        <v>183</v>
      </c>
      <c r="O13" s="123">
        <f t="shared" si="6"/>
        <v>0.18304576144036008</v>
      </c>
      <c r="R13" s="112"/>
    </row>
    <row r="14" spans="1:19" ht="36.75" customHeight="1">
      <c r="A14" s="125" t="s">
        <v>8</v>
      </c>
      <c r="B14" s="126">
        <v>56</v>
      </c>
      <c r="C14" s="120">
        <f t="shared" si="0"/>
        <v>4.3209876543209873</v>
      </c>
      <c r="D14" s="126">
        <v>719</v>
      </c>
      <c r="E14" s="120">
        <f t="shared" si="1"/>
        <v>8.7875824981667066</v>
      </c>
      <c r="F14" s="127">
        <v>5250</v>
      </c>
      <c r="G14" s="122">
        <f t="shared" si="2"/>
        <v>13.88044311662216</v>
      </c>
      <c r="H14" s="126">
        <v>232158</v>
      </c>
      <c r="I14" s="120">
        <f t="shared" si="3"/>
        <v>4.7169184538630571</v>
      </c>
      <c r="J14" s="126">
        <v>492232</v>
      </c>
      <c r="K14" s="120">
        <f t="shared" si="4"/>
        <v>3.4435214202560056</v>
      </c>
      <c r="L14" s="119">
        <v>30953</v>
      </c>
      <c r="M14" s="120">
        <f t="shared" si="5"/>
        <v>7.4192411774716627</v>
      </c>
      <c r="N14" s="126">
        <v>5203</v>
      </c>
      <c r="O14" s="123">
        <f t="shared" si="6"/>
        <v>5.204301075268817</v>
      </c>
    </row>
    <row r="15" spans="1:19" s="112" customFormat="1" ht="36.75" customHeight="1" thickBot="1">
      <c r="A15" s="130" t="s">
        <v>56</v>
      </c>
      <c r="B15" s="131">
        <f>SUM(B4:B14)</f>
        <v>1296</v>
      </c>
      <c r="C15" s="132">
        <f t="shared" si="0"/>
        <v>100</v>
      </c>
      <c r="D15" s="131">
        <f>SUM(D4:D14)</f>
        <v>8182</v>
      </c>
      <c r="E15" s="132">
        <f t="shared" si="1"/>
        <v>100</v>
      </c>
      <c r="F15" s="132">
        <f>SUM(F4:F14)</f>
        <v>37823</v>
      </c>
      <c r="G15" s="132">
        <f t="shared" si="2"/>
        <v>100</v>
      </c>
      <c r="H15" s="131">
        <f>SUM(H4:H14)</f>
        <v>4921815</v>
      </c>
      <c r="I15" s="132">
        <f t="shared" si="3"/>
        <v>100</v>
      </c>
      <c r="J15" s="132">
        <f>SUM(J4:J14)</f>
        <v>14294437</v>
      </c>
      <c r="K15" s="132">
        <f t="shared" si="4"/>
        <v>100</v>
      </c>
      <c r="L15" s="131">
        <f>SUM(L4:L14)</f>
        <v>417199</v>
      </c>
      <c r="M15" s="132">
        <f t="shared" si="5"/>
        <v>100</v>
      </c>
      <c r="N15" s="131">
        <f>SUM(N4:N14)</f>
        <v>99975</v>
      </c>
      <c r="O15" s="132">
        <f t="shared" si="6"/>
        <v>100</v>
      </c>
    </row>
    <row r="16" spans="1:19" s="112" customFormat="1" ht="35.25" customHeight="1" thickTop="1">
      <c r="A16" s="7"/>
      <c r="B16" s="7"/>
      <c r="C16" s="133"/>
      <c r="D16" s="7"/>
      <c r="E16" s="7"/>
      <c r="F16" s="134"/>
      <c r="G16" s="7"/>
      <c r="H16" s="135" t="s">
        <v>57</v>
      </c>
      <c r="I16" s="7"/>
      <c r="J16" s="136"/>
      <c r="K16" s="7"/>
      <c r="L16" s="7"/>
      <c r="M16" s="7"/>
      <c r="N16" s="7"/>
      <c r="O16" s="7"/>
    </row>
    <row r="17" spans="1:15" s="112" customFormat="1" ht="35.25" customHeight="1">
      <c r="A17" s="7"/>
      <c r="B17" s="7"/>
      <c r="C17" s="7"/>
      <c r="D17" s="7"/>
      <c r="E17" s="7"/>
      <c r="F17" s="136"/>
      <c r="G17" s="7"/>
      <c r="H17" s="7"/>
      <c r="I17" s="7"/>
      <c r="J17" s="7"/>
      <c r="K17" s="7"/>
      <c r="L17" s="7"/>
      <c r="M17" s="7"/>
      <c r="N17" s="7"/>
      <c r="O17" s="7"/>
    </row>
    <row r="18" spans="1:15" s="112" customFormat="1" ht="35.25" customHeight="1">
      <c r="A18"/>
      <c r="B18"/>
      <c r="C18"/>
      <c r="D18" s="137"/>
      <c r="E18"/>
      <c r="F18"/>
      <c r="G18"/>
      <c r="H18"/>
      <c r="I18"/>
      <c r="J18"/>
      <c r="K18"/>
      <c r="L18"/>
      <c r="M18"/>
      <c r="N18"/>
      <c r="O18"/>
    </row>
    <row r="19" spans="1:15" s="112" customFormat="1" ht="35.25" customHeight="1">
      <c r="A19"/>
      <c r="B19"/>
      <c r="C19"/>
      <c r="D19"/>
      <c r="E19" s="129"/>
      <c r="F19"/>
      <c r="G19"/>
      <c r="H19"/>
      <c r="I19"/>
      <c r="J19" s="137"/>
      <c r="K19"/>
      <c r="L19"/>
      <c r="M19"/>
      <c r="N19"/>
      <c r="O19"/>
    </row>
  </sheetData>
  <mergeCells count="2">
    <mergeCell ref="A1:O1"/>
    <mergeCell ref="A2:O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W59"/>
  <sheetViews>
    <sheetView rightToLeft="1" topLeftCell="A37" workbookViewId="0">
      <selection activeCell="F35" sqref="F35"/>
    </sheetView>
  </sheetViews>
  <sheetFormatPr defaultColWidth="14.7109375" defaultRowHeight="28.5" customHeight="1"/>
  <cols>
    <col min="1" max="1" width="9.42578125" style="166" customWidth="1"/>
    <col min="2" max="2" width="11.5703125" style="166" customWidth="1"/>
    <col min="3" max="3" width="12.5703125" style="166" customWidth="1"/>
    <col min="4" max="4" width="13.85546875" style="166" customWidth="1"/>
    <col min="5" max="5" width="12.5703125" style="182" customWidth="1"/>
    <col min="6" max="7" width="11.140625" style="182" customWidth="1"/>
    <col min="8" max="8" width="13.140625" style="182" customWidth="1"/>
    <col min="9" max="9" width="14.7109375" style="182" customWidth="1"/>
    <col min="10" max="10" width="14.42578125" style="182" customWidth="1"/>
    <col min="11" max="16384" width="14.7109375" style="166"/>
  </cols>
  <sheetData>
    <row r="1" spans="1:23" ht="33.75" customHeight="1">
      <c r="A1" s="165" t="s">
        <v>58</v>
      </c>
      <c r="B1" s="165"/>
      <c r="C1" s="165"/>
      <c r="D1" s="165"/>
      <c r="E1" s="165"/>
      <c r="F1" s="165"/>
      <c r="G1" s="165"/>
      <c r="H1" s="165"/>
      <c r="I1" s="165"/>
      <c r="J1" s="165"/>
    </row>
    <row r="2" spans="1:23" ht="24" customHeight="1" thickBot="1">
      <c r="A2" s="138"/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138"/>
      <c r="W2" s="138"/>
    </row>
    <row r="3" spans="1:23" ht="28.5" customHeight="1" thickTop="1">
      <c r="A3" s="167" t="s">
        <v>32</v>
      </c>
      <c r="B3" s="168" t="s">
        <v>59</v>
      </c>
      <c r="C3" s="169" t="s">
        <v>60</v>
      </c>
      <c r="D3" s="169" t="s">
        <v>61</v>
      </c>
      <c r="E3" s="140" t="s">
        <v>62</v>
      </c>
      <c r="F3" s="140"/>
      <c r="G3" s="140"/>
      <c r="H3" s="141" t="s">
        <v>63</v>
      </c>
      <c r="I3" s="141" t="s">
        <v>64</v>
      </c>
      <c r="J3" s="141" t="s">
        <v>65</v>
      </c>
    </row>
    <row r="4" spans="1:23" ht="28.5" customHeight="1">
      <c r="A4" s="170"/>
      <c r="B4" s="171"/>
      <c r="C4" s="172"/>
      <c r="D4" s="172"/>
      <c r="E4" s="142" t="s">
        <v>66</v>
      </c>
      <c r="F4" s="142" t="s">
        <v>67</v>
      </c>
      <c r="G4" s="142" t="s">
        <v>28</v>
      </c>
      <c r="H4" s="143"/>
      <c r="I4" s="143"/>
      <c r="J4" s="143"/>
    </row>
    <row r="5" spans="1:23" ht="28.5" customHeight="1">
      <c r="A5" s="170"/>
      <c r="B5" s="171"/>
      <c r="C5" s="172"/>
      <c r="D5" s="172"/>
      <c r="E5" s="143"/>
      <c r="F5" s="143"/>
      <c r="G5" s="143"/>
      <c r="H5" s="143"/>
      <c r="I5" s="143"/>
      <c r="J5" s="143"/>
    </row>
    <row r="6" spans="1:23" ht="41.25" customHeight="1" thickBot="1">
      <c r="A6" s="173"/>
      <c r="B6" s="174"/>
      <c r="C6" s="175"/>
      <c r="D6" s="175"/>
      <c r="E6" s="145"/>
      <c r="F6" s="145"/>
      <c r="G6" s="145"/>
      <c r="H6" s="145"/>
      <c r="I6" s="145"/>
      <c r="J6" s="145"/>
    </row>
    <row r="7" spans="1:23" ht="30" customHeight="1" thickTop="1">
      <c r="A7" s="176" t="s">
        <v>18</v>
      </c>
      <c r="B7" s="146" t="s">
        <v>6</v>
      </c>
      <c r="C7" s="147">
        <v>0</v>
      </c>
      <c r="D7" s="147">
        <v>0</v>
      </c>
      <c r="E7" s="147">
        <v>0</v>
      </c>
      <c r="F7" s="147">
        <v>0</v>
      </c>
      <c r="G7" s="147">
        <v>0</v>
      </c>
      <c r="H7" s="147">
        <v>0</v>
      </c>
      <c r="I7" s="147">
        <v>0</v>
      </c>
      <c r="J7" s="147">
        <v>0</v>
      </c>
    </row>
    <row r="8" spans="1:23" ht="30" customHeight="1">
      <c r="A8" s="176"/>
      <c r="B8" s="148" t="s">
        <v>68</v>
      </c>
      <c r="C8" s="149">
        <v>36</v>
      </c>
      <c r="D8" s="149">
        <v>0</v>
      </c>
      <c r="E8" s="150">
        <v>875.00000000000023</v>
      </c>
      <c r="F8" s="150">
        <v>85.000000000000028</v>
      </c>
      <c r="G8" s="150">
        <f>SUM(E8:F8)</f>
        <v>960.00000000000023</v>
      </c>
      <c r="H8" s="150">
        <v>1774</v>
      </c>
      <c r="I8" s="151">
        <v>545342</v>
      </c>
      <c r="J8" s="150">
        <v>96844</v>
      </c>
    </row>
    <row r="9" spans="1:23" ht="30" customHeight="1">
      <c r="A9" s="176"/>
      <c r="B9" s="148" t="s">
        <v>69</v>
      </c>
      <c r="C9" s="152">
        <v>0</v>
      </c>
      <c r="D9" s="152">
        <v>0</v>
      </c>
      <c r="E9" s="152">
        <v>0</v>
      </c>
      <c r="F9" s="152">
        <v>0</v>
      </c>
      <c r="G9" s="152">
        <v>0</v>
      </c>
      <c r="H9" s="152">
        <v>0</v>
      </c>
      <c r="I9" s="152">
        <v>0</v>
      </c>
      <c r="J9" s="152">
        <v>0</v>
      </c>
    </row>
    <row r="10" spans="1:23" ht="30" customHeight="1">
      <c r="A10" s="177"/>
      <c r="B10" s="153" t="s">
        <v>70</v>
      </c>
      <c r="C10" s="154">
        <v>36</v>
      </c>
      <c r="D10" s="154">
        <v>0</v>
      </c>
      <c r="E10" s="154">
        <f>SUM(E7:E9)</f>
        <v>875.00000000000023</v>
      </c>
      <c r="F10" s="154">
        <f>SUM(F7:F9)</f>
        <v>85.000000000000028</v>
      </c>
      <c r="G10" s="154">
        <f>SUM(G7:G9)</f>
        <v>960.00000000000023</v>
      </c>
      <c r="H10" s="154">
        <v>1774</v>
      </c>
      <c r="I10" s="154">
        <f>SUM(I7:I9)</f>
        <v>545342</v>
      </c>
      <c r="J10" s="154">
        <f>SUM(J7:J9)</f>
        <v>96844</v>
      </c>
    </row>
    <row r="11" spans="1:23" ht="30" customHeight="1">
      <c r="A11" s="178" t="s">
        <v>17</v>
      </c>
      <c r="B11" s="146" t="s">
        <v>6</v>
      </c>
      <c r="C11" s="147">
        <v>1</v>
      </c>
      <c r="D11" s="147">
        <v>0</v>
      </c>
      <c r="E11" s="155">
        <v>449</v>
      </c>
      <c r="F11" s="155">
        <v>10</v>
      </c>
      <c r="G11" s="156">
        <f t="shared" ref="G11:G18" si="0">SUM(E11:F11)</f>
        <v>459</v>
      </c>
      <c r="H11" s="155">
        <v>414</v>
      </c>
      <c r="I11" s="156">
        <v>27010</v>
      </c>
      <c r="J11" s="156">
        <v>2920</v>
      </c>
    </row>
    <row r="12" spans="1:23" ht="30" customHeight="1">
      <c r="A12" s="179"/>
      <c r="B12" s="148" t="s">
        <v>68</v>
      </c>
      <c r="C12" s="149">
        <v>294</v>
      </c>
      <c r="D12" s="149">
        <v>0</v>
      </c>
      <c r="E12" s="150">
        <v>8509</v>
      </c>
      <c r="F12" s="150">
        <v>760</v>
      </c>
      <c r="G12" s="151">
        <f t="shared" si="0"/>
        <v>9269</v>
      </c>
      <c r="H12" s="150">
        <v>19643</v>
      </c>
      <c r="I12" s="151">
        <v>1684320</v>
      </c>
      <c r="J12" s="150">
        <v>1318024</v>
      </c>
    </row>
    <row r="13" spans="1:23" ht="30" customHeight="1">
      <c r="A13" s="179"/>
      <c r="B13" s="148" t="s">
        <v>69</v>
      </c>
      <c r="C13" s="152">
        <v>4</v>
      </c>
      <c r="D13" s="152">
        <v>0</v>
      </c>
      <c r="E13" s="157">
        <v>958</v>
      </c>
      <c r="F13" s="157">
        <v>167</v>
      </c>
      <c r="G13" s="158">
        <f t="shared" si="0"/>
        <v>1125</v>
      </c>
      <c r="H13" s="157">
        <v>1680</v>
      </c>
      <c r="I13" s="158">
        <v>208152</v>
      </c>
      <c r="J13" s="158">
        <v>101440</v>
      </c>
    </row>
    <row r="14" spans="1:23" ht="30" customHeight="1">
      <c r="A14" s="180"/>
      <c r="B14" s="153" t="s">
        <v>70</v>
      </c>
      <c r="C14" s="154">
        <v>299</v>
      </c>
      <c r="D14" s="154">
        <v>0</v>
      </c>
      <c r="E14" s="154">
        <f>SUM(E11:E13)</f>
        <v>9916</v>
      </c>
      <c r="F14" s="154">
        <f>SUM(F11:F13)</f>
        <v>937</v>
      </c>
      <c r="G14" s="154">
        <f t="shared" si="0"/>
        <v>10853</v>
      </c>
      <c r="H14" s="154">
        <f>SUM(H11:H13)</f>
        <v>21737</v>
      </c>
      <c r="I14" s="154">
        <f>SUM(I11:I13)</f>
        <v>1919482</v>
      </c>
      <c r="J14" s="154">
        <f>SUM(J11:J13)</f>
        <v>1422384</v>
      </c>
    </row>
    <row r="15" spans="1:23" ht="30" customHeight="1">
      <c r="A15" s="178" t="s">
        <v>16</v>
      </c>
      <c r="B15" s="146" t="s">
        <v>6</v>
      </c>
      <c r="C15" s="147">
        <v>0</v>
      </c>
      <c r="D15" s="147">
        <v>0</v>
      </c>
      <c r="E15" s="155">
        <v>0</v>
      </c>
      <c r="F15" s="155">
        <v>0</v>
      </c>
      <c r="G15" s="155">
        <f t="shared" si="0"/>
        <v>0</v>
      </c>
      <c r="H15" s="155">
        <v>0</v>
      </c>
      <c r="I15" s="156">
        <v>0</v>
      </c>
      <c r="J15" s="147">
        <v>0</v>
      </c>
    </row>
    <row r="16" spans="1:23" ht="30" customHeight="1">
      <c r="A16" s="179"/>
      <c r="B16" s="148" t="s">
        <v>68</v>
      </c>
      <c r="C16" s="149">
        <v>8</v>
      </c>
      <c r="D16" s="149">
        <v>0</v>
      </c>
      <c r="E16" s="150">
        <v>173</v>
      </c>
      <c r="F16" s="150">
        <v>15.000000000000002</v>
      </c>
      <c r="G16" s="157">
        <f t="shared" si="0"/>
        <v>188</v>
      </c>
      <c r="H16" s="150">
        <v>257</v>
      </c>
      <c r="I16" s="151">
        <v>18840</v>
      </c>
      <c r="J16" s="149">
        <v>17816</v>
      </c>
    </row>
    <row r="17" spans="1:10" ht="28.5" customHeight="1">
      <c r="A17" s="179"/>
      <c r="B17" s="148" t="s">
        <v>69</v>
      </c>
      <c r="C17" s="152">
        <v>0</v>
      </c>
      <c r="D17" s="152">
        <v>0</v>
      </c>
      <c r="E17" s="157">
        <v>0</v>
      </c>
      <c r="F17" s="157">
        <v>0</v>
      </c>
      <c r="G17" s="157">
        <f t="shared" si="0"/>
        <v>0</v>
      </c>
      <c r="H17" s="157">
        <v>0</v>
      </c>
      <c r="I17" s="157">
        <v>0</v>
      </c>
      <c r="J17" s="157">
        <v>0</v>
      </c>
    </row>
    <row r="18" spans="1:10" ht="28.5" customHeight="1">
      <c r="A18" s="180"/>
      <c r="B18" s="153" t="s">
        <v>70</v>
      </c>
      <c r="C18" s="154">
        <v>8</v>
      </c>
      <c r="D18" s="154">
        <v>0</v>
      </c>
      <c r="E18" s="154">
        <v>173</v>
      </c>
      <c r="F18" s="154">
        <v>15.000000000000002</v>
      </c>
      <c r="G18" s="159">
        <f t="shared" si="0"/>
        <v>188</v>
      </c>
      <c r="H18" s="154">
        <v>257</v>
      </c>
      <c r="I18" s="154">
        <f>SUM(I15:I17)</f>
        <v>18840</v>
      </c>
      <c r="J18" s="154">
        <f>SUM(J15:J17)</f>
        <v>17816</v>
      </c>
    </row>
    <row r="19" spans="1:10" ht="28.5" customHeight="1">
      <c r="A19" s="179" t="s">
        <v>15</v>
      </c>
      <c r="B19" s="160" t="s">
        <v>6</v>
      </c>
      <c r="C19" s="149">
        <v>0</v>
      </c>
      <c r="D19" s="149">
        <v>0</v>
      </c>
      <c r="E19" s="150">
        <v>0</v>
      </c>
      <c r="F19" s="150">
        <v>0</v>
      </c>
      <c r="G19" s="150">
        <v>0</v>
      </c>
      <c r="H19" s="150">
        <v>0</v>
      </c>
      <c r="I19" s="151">
        <v>0</v>
      </c>
      <c r="J19" s="149">
        <v>0</v>
      </c>
    </row>
    <row r="20" spans="1:10" ht="28.5" customHeight="1">
      <c r="A20" s="179"/>
      <c r="B20" s="148" t="s">
        <v>68</v>
      </c>
      <c r="C20" s="149">
        <v>602</v>
      </c>
      <c r="D20" s="149">
        <v>0</v>
      </c>
      <c r="E20" s="150">
        <v>21356</v>
      </c>
      <c r="F20" s="150">
        <v>798</v>
      </c>
      <c r="G20" s="157">
        <f>SUM(E20:F20)</f>
        <v>22154</v>
      </c>
      <c r="H20" s="150">
        <v>55887</v>
      </c>
      <c r="I20" s="151">
        <v>6663670</v>
      </c>
      <c r="J20" s="149">
        <v>2557623</v>
      </c>
    </row>
    <row r="21" spans="1:10" ht="28.5" customHeight="1">
      <c r="A21" s="179"/>
      <c r="B21" s="148" t="s">
        <v>69</v>
      </c>
      <c r="C21" s="152">
        <v>0</v>
      </c>
      <c r="D21" s="152">
        <v>0</v>
      </c>
      <c r="E21" s="157">
        <v>0</v>
      </c>
      <c r="F21" s="157">
        <v>0</v>
      </c>
      <c r="G21" s="157">
        <f>SUM(E21:F21)</f>
        <v>0</v>
      </c>
      <c r="H21" s="157">
        <v>0</v>
      </c>
      <c r="I21" s="157">
        <v>0</v>
      </c>
      <c r="J21" s="157">
        <v>0</v>
      </c>
    </row>
    <row r="22" spans="1:10" ht="28.5" customHeight="1">
      <c r="A22" s="180"/>
      <c r="B22" s="153" t="s">
        <v>70</v>
      </c>
      <c r="C22" s="154">
        <f t="shared" ref="C22:J22" si="1">SUM(C19:C21)</f>
        <v>602</v>
      </c>
      <c r="D22" s="154">
        <f t="shared" si="1"/>
        <v>0</v>
      </c>
      <c r="E22" s="154">
        <f t="shared" si="1"/>
        <v>21356</v>
      </c>
      <c r="F22" s="154">
        <f t="shared" si="1"/>
        <v>798</v>
      </c>
      <c r="G22" s="157">
        <f t="shared" si="1"/>
        <v>22154</v>
      </c>
      <c r="H22" s="154">
        <f t="shared" si="1"/>
        <v>55887</v>
      </c>
      <c r="I22" s="154">
        <f t="shared" si="1"/>
        <v>6663670</v>
      </c>
      <c r="J22" s="154">
        <f t="shared" si="1"/>
        <v>2557623</v>
      </c>
    </row>
    <row r="23" spans="1:10" ht="28.5" customHeight="1">
      <c r="A23" s="178" t="s">
        <v>14</v>
      </c>
      <c r="B23" s="146" t="s">
        <v>6</v>
      </c>
      <c r="C23" s="147">
        <v>0</v>
      </c>
      <c r="D23" s="147">
        <v>0</v>
      </c>
      <c r="E23" s="147">
        <v>0</v>
      </c>
      <c r="F23" s="147">
        <v>0</v>
      </c>
      <c r="G23" s="147">
        <v>0</v>
      </c>
      <c r="H23" s="147">
        <v>0</v>
      </c>
      <c r="I23" s="147">
        <v>0</v>
      </c>
      <c r="J23" s="147">
        <v>0</v>
      </c>
    </row>
    <row r="24" spans="1:10" ht="28.5" customHeight="1">
      <c r="A24" s="179"/>
      <c r="B24" s="148" t="s">
        <v>68</v>
      </c>
      <c r="C24" s="149">
        <v>9</v>
      </c>
      <c r="D24" s="149">
        <v>6</v>
      </c>
      <c r="E24" s="150">
        <v>251</v>
      </c>
      <c r="F24" s="150">
        <v>33</v>
      </c>
      <c r="G24" s="157">
        <f>SUM(E24:F24)</f>
        <v>284</v>
      </c>
      <c r="H24" s="150">
        <v>486</v>
      </c>
      <c r="I24" s="151">
        <v>146599</v>
      </c>
      <c r="J24" s="149">
        <v>8541</v>
      </c>
    </row>
    <row r="25" spans="1:10" ht="28.5" customHeight="1">
      <c r="A25" s="179"/>
      <c r="B25" s="148" t="s">
        <v>69</v>
      </c>
      <c r="C25" s="152">
        <v>0</v>
      </c>
      <c r="D25" s="152">
        <v>0</v>
      </c>
      <c r="E25" s="152">
        <v>0</v>
      </c>
      <c r="F25" s="152">
        <v>0</v>
      </c>
      <c r="G25" s="157">
        <f>SUM(E25:F25)</f>
        <v>0</v>
      </c>
      <c r="H25" s="152">
        <v>0</v>
      </c>
      <c r="I25" s="152">
        <v>0</v>
      </c>
      <c r="J25" s="157">
        <v>0</v>
      </c>
    </row>
    <row r="26" spans="1:10" ht="28.5" customHeight="1">
      <c r="A26" s="180"/>
      <c r="B26" s="153" t="s">
        <v>70</v>
      </c>
      <c r="C26" s="154">
        <v>9</v>
      </c>
      <c r="D26" s="154">
        <v>6</v>
      </c>
      <c r="E26" s="154">
        <v>251</v>
      </c>
      <c r="F26" s="154">
        <v>33</v>
      </c>
      <c r="G26" s="157">
        <f>SUM(E26:F26)</f>
        <v>284</v>
      </c>
      <c r="H26" s="154">
        <v>486</v>
      </c>
      <c r="I26" s="154">
        <f>SUM(I23:I25)</f>
        <v>146599</v>
      </c>
      <c r="J26" s="154">
        <f>SUM(J23:J25)</f>
        <v>8541</v>
      </c>
    </row>
    <row r="27" spans="1:10" ht="28.5" customHeight="1">
      <c r="A27" s="178" t="s">
        <v>13</v>
      </c>
      <c r="B27" s="146" t="s">
        <v>6</v>
      </c>
      <c r="C27" s="147">
        <v>0</v>
      </c>
      <c r="D27" s="147">
        <v>0</v>
      </c>
      <c r="E27" s="147">
        <v>0</v>
      </c>
      <c r="F27" s="147">
        <v>0</v>
      </c>
      <c r="G27" s="147">
        <v>0</v>
      </c>
      <c r="H27" s="147">
        <v>0</v>
      </c>
      <c r="I27" s="147">
        <v>0</v>
      </c>
      <c r="J27" s="147">
        <v>0</v>
      </c>
    </row>
    <row r="28" spans="1:10" ht="28.5" customHeight="1">
      <c r="A28" s="179"/>
      <c r="B28" s="148" t="s">
        <v>68</v>
      </c>
      <c r="C28" s="149">
        <v>247</v>
      </c>
      <c r="D28" s="149">
        <v>0</v>
      </c>
      <c r="E28" s="150">
        <v>9427</v>
      </c>
      <c r="F28" s="150">
        <v>499</v>
      </c>
      <c r="G28" s="157">
        <f>SUM(E28:F28)</f>
        <v>9926</v>
      </c>
      <c r="H28" s="150">
        <v>21504</v>
      </c>
      <c r="I28" s="151">
        <v>4344564</v>
      </c>
      <c r="J28" s="149">
        <v>490632</v>
      </c>
    </row>
    <row r="29" spans="1:10" ht="28.5" customHeight="1">
      <c r="A29" s="179"/>
      <c r="B29" s="148" t="s">
        <v>69</v>
      </c>
      <c r="C29" s="152">
        <v>0</v>
      </c>
      <c r="D29" s="152">
        <v>0</v>
      </c>
      <c r="E29" s="152">
        <v>0</v>
      </c>
      <c r="F29" s="152">
        <v>0</v>
      </c>
      <c r="G29" s="157">
        <f>SUM(E29:F29)</f>
        <v>0</v>
      </c>
      <c r="H29" s="152">
        <v>0</v>
      </c>
      <c r="I29" s="152">
        <v>0</v>
      </c>
      <c r="J29" s="157">
        <v>0</v>
      </c>
    </row>
    <row r="30" spans="1:10" ht="28.5" customHeight="1">
      <c r="A30" s="180"/>
      <c r="B30" s="153" t="s">
        <v>70</v>
      </c>
      <c r="C30" s="154">
        <f>SUM(C27:C29)</f>
        <v>247</v>
      </c>
      <c r="D30" s="154">
        <v>0</v>
      </c>
      <c r="E30" s="154">
        <f>SUM(E27:E29)</f>
        <v>9427</v>
      </c>
      <c r="F30" s="154">
        <f>SUM(F27:F29)</f>
        <v>499</v>
      </c>
      <c r="G30" s="159">
        <f>SUM(E30:F30)</f>
        <v>9926</v>
      </c>
      <c r="H30" s="154">
        <f>SUM(H27:H29)</f>
        <v>21504</v>
      </c>
      <c r="I30" s="154">
        <f>SUM(I27:I29)</f>
        <v>4344564</v>
      </c>
      <c r="J30" s="154">
        <f>SUM(J27:J29)</f>
        <v>490632</v>
      </c>
    </row>
    <row r="31" spans="1:10" ht="28.5" customHeight="1">
      <c r="A31" s="178" t="s">
        <v>12</v>
      </c>
      <c r="B31" s="146" t="s">
        <v>6</v>
      </c>
      <c r="C31" s="147">
        <v>0</v>
      </c>
      <c r="D31" s="147">
        <v>0</v>
      </c>
      <c r="E31" s="147">
        <v>0</v>
      </c>
      <c r="F31" s="147">
        <v>0</v>
      </c>
      <c r="G31" s="147">
        <v>0</v>
      </c>
      <c r="H31" s="147">
        <v>0</v>
      </c>
      <c r="I31" s="147">
        <v>0</v>
      </c>
      <c r="J31" s="147">
        <v>0</v>
      </c>
    </row>
    <row r="32" spans="1:10" ht="28.5" customHeight="1">
      <c r="A32" s="179"/>
      <c r="B32" s="148" t="s">
        <v>68</v>
      </c>
      <c r="C32" s="149">
        <v>7</v>
      </c>
      <c r="D32" s="149">
        <v>0</v>
      </c>
      <c r="E32" s="150">
        <v>159.99999999999997</v>
      </c>
      <c r="F32" s="150">
        <v>31</v>
      </c>
      <c r="G32" s="157">
        <f>SUM(E32:F32)</f>
        <v>190.99999999999997</v>
      </c>
      <c r="H32" s="150">
        <v>310</v>
      </c>
      <c r="I32" s="151">
        <v>42078</v>
      </c>
      <c r="J32" s="149">
        <v>39064</v>
      </c>
    </row>
    <row r="33" spans="1:10" ht="28.5" customHeight="1">
      <c r="A33" s="179"/>
      <c r="B33" s="148" t="s">
        <v>69</v>
      </c>
      <c r="C33" s="152">
        <v>0</v>
      </c>
      <c r="D33" s="152">
        <v>0</v>
      </c>
      <c r="E33" s="152">
        <v>0</v>
      </c>
      <c r="F33" s="152">
        <v>0</v>
      </c>
      <c r="G33" s="157">
        <v>0</v>
      </c>
      <c r="H33" s="152">
        <v>0</v>
      </c>
      <c r="I33" s="152">
        <v>0</v>
      </c>
      <c r="J33" s="157">
        <v>0</v>
      </c>
    </row>
    <row r="34" spans="1:10" ht="28.5" customHeight="1">
      <c r="A34" s="180"/>
      <c r="B34" s="153" t="s">
        <v>70</v>
      </c>
      <c r="C34" s="154">
        <v>7</v>
      </c>
      <c r="D34" s="154">
        <v>0</v>
      </c>
      <c r="E34" s="154">
        <v>159.99999999999997</v>
      </c>
      <c r="F34" s="154">
        <v>31</v>
      </c>
      <c r="G34" s="157">
        <f>SUM(E34:F34)</f>
        <v>190.99999999999997</v>
      </c>
      <c r="H34" s="154">
        <v>310</v>
      </c>
      <c r="I34" s="154">
        <f>SUM(I31:I33)</f>
        <v>42078</v>
      </c>
      <c r="J34" s="154">
        <f>SUM(J31:J33)</f>
        <v>39064</v>
      </c>
    </row>
    <row r="35" spans="1:10" ht="28.5" customHeight="1">
      <c r="A35" s="178" t="s">
        <v>11</v>
      </c>
      <c r="B35" s="146" t="s">
        <v>6</v>
      </c>
      <c r="C35" s="147">
        <v>0</v>
      </c>
      <c r="D35" s="147">
        <v>0</v>
      </c>
      <c r="E35" s="147">
        <v>0</v>
      </c>
      <c r="F35" s="147">
        <v>0</v>
      </c>
      <c r="G35" s="147">
        <v>0</v>
      </c>
      <c r="H35" s="147">
        <v>0</v>
      </c>
      <c r="I35" s="147">
        <v>0</v>
      </c>
      <c r="J35" s="147">
        <v>0</v>
      </c>
    </row>
    <row r="36" spans="1:10" ht="28.5" customHeight="1">
      <c r="A36" s="179"/>
      <c r="B36" s="148" t="s">
        <v>68</v>
      </c>
      <c r="C36" s="149">
        <v>9</v>
      </c>
      <c r="D36" s="149">
        <v>0</v>
      </c>
      <c r="E36" s="150">
        <v>240</v>
      </c>
      <c r="F36" s="150">
        <v>33</v>
      </c>
      <c r="G36" s="157">
        <f>SUM(E36:F36)</f>
        <v>273</v>
      </c>
      <c r="H36" s="150">
        <v>454</v>
      </c>
      <c r="I36" s="151">
        <v>46185</v>
      </c>
      <c r="J36" s="149">
        <v>7045</v>
      </c>
    </row>
    <row r="37" spans="1:10" ht="28.5" customHeight="1">
      <c r="A37" s="179"/>
      <c r="B37" s="148" t="s">
        <v>69</v>
      </c>
      <c r="C37" s="152">
        <v>0</v>
      </c>
      <c r="D37" s="152">
        <v>0</v>
      </c>
      <c r="E37" s="152">
        <v>0</v>
      </c>
      <c r="F37" s="152">
        <v>0</v>
      </c>
      <c r="G37" s="157">
        <f>SUM(E37:F37)</f>
        <v>0</v>
      </c>
      <c r="H37" s="152">
        <v>0</v>
      </c>
      <c r="I37" s="152">
        <v>0</v>
      </c>
      <c r="J37" s="157">
        <v>0</v>
      </c>
    </row>
    <row r="38" spans="1:10" ht="28.5" customHeight="1">
      <c r="A38" s="180"/>
      <c r="B38" s="153" t="s">
        <v>70</v>
      </c>
      <c r="C38" s="154">
        <v>9</v>
      </c>
      <c r="D38" s="154">
        <v>0</v>
      </c>
      <c r="E38" s="154">
        <v>240</v>
      </c>
      <c r="F38" s="154">
        <v>33</v>
      </c>
      <c r="G38" s="157">
        <f>SUM(E38:F38)</f>
        <v>273</v>
      </c>
      <c r="H38" s="154">
        <v>454</v>
      </c>
      <c r="I38" s="154">
        <f>SUM(I35:I37)</f>
        <v>46185</v>
      </c>
      <c r="J38" s="154">
        <f>SUM(J35:J37)</f>
        <v>7045</v>
      </c>
    </row>
    <row r="39" spans="1:10" ht="28.5" customHeight="1">
      <c r="A39" s="178" t="s">
        <v>10</v>
      </c>
      <c r="B39" s="146" t="s">
        <v>6</v>
      </c>
      <c r="C39" s="147">
        <v>0</v>
      </c>
      <c r="D39" s="147">
        <v>0</v>
      </c>
      <c r="E39" s="147">
        <v>0</v>
      </c>
      <c r="F39" s="147">
        <v>0</v>
      </c>
      <c r="G39" s="147">
        <v>0</v>
      </c>
      <c r="H39" s="147">
        <v>0</v>
      </c>
      <c r="I39" s="147">
        <v>0</v>
      </c>
      <c r="J39" s="147">
        <v>0</v>
      </c>
    </row>
    <row r="40" spans="1:10" ht="28.5" customHeight="1">
      <c r="A40" s="179"/>
      <c r="B40" s="148" t="s">
        <v>68</v>
      </c>
      <c r="C40" s="149">
        <v>12</v>
      </c>
      <c r="D40" s="149">
        <v>0</v>
      </c>
      <c r="E40" s="150">
        <v>255</v>
      </c>
      <c r="F40" s="150">
        <v>55.000000000000007</v>
      </c>
      <c r="G40" s="157">
        <f>SUM(E40:F40)</f>
        <v>310</v>
      </c>
      <c r="H40" s="150">
        <v>443.00000000000006</v>
      </c>
      <c r="I40" s="151">
        <v>32396</v>
      </c>
      <c r="J40" s="149">
        <v>14994</v>
      </c>
    </row>
    <row r="41" spans="1:10" ht="28.5" customHeight="1">
      <c r="A41" s="179"/>
      <c r="B41" s="148" t="s">
        <v>69</v>
      </c>
      <c r="C41" s="152">
        <v>0</v>
      </c>
      <c r="D41" s="152">
        <v>0</v>
      </c>
      <c r="E41" s="152">
        <v>0</v>
      </c>
      <c r="F41" s="152">
        <v>0</v>
      </c>
      <c r="G41" s="157">
        <f>SUM(E41:F41)</f>
        <v>0</v>
      </c>
      <c r="H41" s="152">
        <v>0</v>
      </c>
      <c r="I41" s="152">
        <v>0</v>
      </c>
      <c r="J41" s="157">
        <v>0</v>
      </c>
    </row>
    <row r="42" spans="1:10" ht="28.5" customHeight="1">
      <c r="A42" s="180"/>
      <c r="B42" s="153" t="s">
        <v>70</v>
      </c>
      <c r="C42" s="154">
        <v>12</v>
      </c>
      <c r="D42" s="154">
        <v>0</v>
      </c>
      <c r="E42" s="154">
        <v>255</v>
      </c>
      <c r="F42" s="154">
        <v>55.000000000000007</v>
      </c>
      <c r="G42" s="159">
        <f>SUM(E42:F42)</f>
        <v>310</v>
      </c>
      <c r="H42" s="154">
        <v>443.00000000000006</v>
      </c>
      <c r="I42" s="154">
        <f>SUM(I39:I41)</f>
        <v>32396</v>
      </c>
      <c r="J42" s="154">
        <f>SUM(J39:J41)</f>
        <v>14994</v>
      </c>
    </row>
    <row r="43" spans="1:10" ht="28.5" customHeight="1">
      <c r="A43" s="179" t="s">
        <v>9</v>
      </c>
      <c r="B43" s="160" t="s">
        <v>6</v>
      </c>
      <c r="C43" s="147">
        <v>0</v>
      </c>
      <c r="D43" s="147">
        <v>0</v>
      </c>
      <c r="E43" s="147">
        <v>0</v>
      </c>
      <c r="F43" s="147">
        <v>0</v>
      </c>
      <c r="G43" s="147">
        <v>0</v>
      </c>
      <c r="H43" s="147">
        <v>0</v>
      </c>
      <c r="I43" s="147">
        <v>0</v>
      </c>
      <c r="J43" s="147">
        <v>0</v>
      </c>
    </row>
    <row r="44" spans="1:10" ht="28.5" customHeight="1">
      <c r="A44" s="179"/>
      <c r="B44" s="148" t="s">
        <v>68</v>
      </c>
      <c r="C44" s="149">
        <v>10</v>
      </c>
      <c r="D44" s="149">
        <v>0</v>
      </c>
      <c r="E44" s="150">
        <v>260</v>
      </c>
      <c r="F44" s="150">
        <v>33.999999999999993</v>
      </c>
      <c r="G44" s="157">
        <f>SUM(E44:F44)</f>
        <v>294</v>
      </c>
      <c r="H44" s="150">
        <v>528</v>
      </c>
      <c r="I44" s="151">
        <v>43049</v>
      </c>
      <c r="J44" s="149">
        <v>34714</v>
      </c>
    </row>
    <row r="45" spans="1:10" ht="28.5" customHeight="1">
      <c r="A45" s="179"/>
      <c r="B45" s="148" t="s">
        <v>69</v>
      </c>
      <c r="C45" s="152">
        <v>0</v>
      </c>
      <c r="D45" s="152">
        <v>0</v>
      </c>
      <c r="E45" s="152">
        <v>0</v>
      </c>
      <c r="F45" s="152">
        <v>0</v>
      </c>
      <c r="G45" s="157">
        <f>SUM(E45:F45)</f>
        <v>0</v>
      </c>
      <c r="H45" s="152">
        <v>0</v>
      </c>
      <c r="I45" s="152">
        <v>0</v>
      </c>
      <c r="J45" s="157">
        <v>0</v>
      </c>
    </row>
    <row r="46" spans="1:10" ht="28.5" customHeight="1">
      <c r="A46" s="180"/>
      <c r="B46" s="153" t="s">
        <v>70</v>
      </c>
      <c r="C46" s="154">
        <v>10</v>
      </c>
      <c r="D46" s="154">
        <v>0</v>
      </c>
      <c r="E46" s="154">
        <v>260</v>
      </c>
      <c r="F46" s="154">
        <v>33.999999999999993</v>
      </c>
      <c r="G46" s="157">
        <f>SUM(E46:F46)</f>
        <v>294</v>
      </c>
      <c r="H46" s="154">
        <v>528</v>
      </c>
      <c r="I46" s="154">
        <f>SUM(I43:I45)</f>
        <v>43049</v>
      </c>
      <c r="J46" s="154">
        <f>SUM(J43:J45)</f>
        <v>34714</v>
      </c>
    </row>
    <row r="47" spans="1:10" ht="28.5" customHeight="1">
      <c r="A47" s="178" t="s">
        <v>8</v>
      </c>
      <c r="B47" s="146" t="s">
        <v>6</v>
      </c>
      <c r="C47" s="147">
        <v>0</v>
      </c>
      <c r="D47" s="147">
        <v>0</v>
      </c>
      <c r="E47" s="147">
        <v>0</v>
      </c>
      <c r="F47" s="147">
        <v>0</v>
      </c>
      <c r="G47" s="147">
        <v>0</v>
      </c>
      <c r="H47" s="147">
        <v>0</v>
      </c>
      <c r="I47" s="147">
        <v>0</v>
      </c>
      <c r="J47" s="147">
        <v>0</v>
      </c>
    </row>
    <row r="48" spans="1:10" ht="28.5" customHeight="1">
      <c r="A48" s="179"/>
      <c r="B48" s="148" t="s">
        <v>68</v>
      </c>
      <c r="C48" s="149">
        <v>56</v>
      </c>
      <c r="D48" s="149">
        <v>0</v>
      </c>
      <c r="E48" s="150">
        <v>1988</v>
      </c>
      <c r="F48" s="150">
        <v>385.00000000000006</v>
      </c>
      <c r="G48" s="157">
        <f>SUM(E48:F48)</f>
        <v>2373</v>
      </c>
      <c r="H48" s="150">
        <v>3726.0000000000009</v>
      </c>
      <c r="I48" s="151">
        <v>492232</v>
      </c>
      <c r="J48" s="149">
        <v>232158</v>
      </c>
    </row>
    <row r="49" spans="1:10" ht="28.5" customHeight="1">
      <c r="A49" s="179"/>
      <c r="B49" s="148" t="s">
        <v>69</v>
      </c>
      <c r="C49" s="152">
        <v>0</v>
      </c>
      <c r="D49" s="152">
        <v>0</v>
      </c>
      <c r="E49" s="152">
        <v>0</v>
      </c>
      <c r="F49" s="152">
        <v>0</v>
      </c>
      <c r="G49" s="157">
        <f>SUM(E49:F49)</f>
        <v>0</v>
      </c>
      <c r="H49" s="152">
        <v>0</v>
      </c>
      <c r="I49" s="152">
        <v>0</v>
      </c>
      <c r="J49" s="157">
        <v>0</v>
      </c>
    </row>
    <row r="50" spans="1:10" ht="28.5" customHeight="1">
      <c r="A50" s="180"/>
      <c r="B50" s="153" t="s">
        <v>70</v>
      </c>
      <c r="C50" s="154">
        <v>56</v>
      </c>
      <c r="D50" s="154">
        <v>0</v>
      </c>
      <c r="E50" s="154">
        <v>1988</v>
      </c>
      <c r="F50" s="154">
        <v>385.00000000000006</v>
      </c>
      <c r="G50" s="157">
        <f>SUM(E50:F50)</f>
        <v>2373</v>
      </c>
      <c r="H50" s="154">
        <v>3726.0000000000009</v>
      </c>
      <c r="I50" s="154">
        <f>SUM(I47:I49)</f>
        <v>492232</v>
      </c>
      <c r="J50" s="154">
        <f>SUM(J47:J49)</f>
        <v>232158</v>
      </c>
    </row>
    <row r="51" spans="1:10" ht="28.5" customHeight="1">
      <c r="A51" s="178" t="s">
        <v>71</v>
      </c>
      <c r="B51" s="146" t="s">
        <v>6</v>
      </c>
      <c r="C51" s="147">
        <f t="shared" ref="C51:J53" si="2">C7+C11+C15+C19+C23+C27+C31+C35+C39+C43+C47</f>
        <v>1</v>
      </c>
      <c r="D51" s="147">
        <f t="shared" si="2"/>
        <v>0</v>
      </c>
      <c r="E51" s="147">
        <f t="shared" si="2"/>
        <v>449</v>
      </c>
      <c r="F51" s="147">
        <f t="shared" si="2"/>
        <v>10</v>
      </c>
      <c r="G51" s="147">
        <f t="shared" si="2"/>
        <v>459</v>
      </c>
      <c r="H51" s="147">
        <f t="shared" si="2"/>
        <v>414</v>
      </c>
      <c r="I51" s="147">
        <f t="shared" si="2"/>
        <v>27010</v>
      </c>
      <c r="J51" s="147">
        <f t="shared" si="2"/>
        <v>2920</v>
      </c>
    </row>
    <row r="52" spans="1:10" ht="28.5" customHeight="1">
      <c r="A52" s="179"/>
      <c r="B52" s="148" t="s">
        <v>68</v>
      </c>
      <c r="C52" s="149">
        <f t="shared" si="2"/>
        <v>1290</v>
      </c>
      <c r="D52" s="149">
        <f t="shared" si="2"/>
        <v>6</v>
      </c>
      <c r="E52" s="150">
        <f t="shared" si="2"/>
        <v>43494</v>
      </c>
      <c r="F52" s="150">
        <f t="shared" si="2"/>
        <v>2728</v>
      </c>
      <c r="G52" s="157">
        <f t="shared" si="2"/>
        <v>46222</v>
      </c>
      <c r="H52" s="150">
        <f t="shared" si="2"/>
        <v>105012</v>
      </c>
      <c r="I52" s="151">
        <f t="shared" si="2"/>
        <v>14059275</v>
      </c>
      <c r="J52" s="149">
        <f t="shared" si="2"/>
        <v>4817455</v>
      </c>
    </row>
    <row r="53" spans="1:10" ht="28.5" customHeight="1">
      <c r="A53" s="179"/>
      <c r="B53" s="148" t="s">
        <v>69</v>
      </c>
      <c r="C53" s="152">
        <f t="shared" si="2"/>
        <v>4</v>
      </c>
      <c r="D53" s="152">
        <f t="shared" si="2"/>
        <v>0</v>
      </c>
      <c r="E53" s="152">
        <f t="shared" si="2"/>
        <v>958</v>
      </c>
      <c r="F53" s="152">
        <f t="shared" si="2"/>
        <v>167</v>
      </c>
      <c r="G53" s="157">
        <f t="shared" si="2"/>
        <v>1125</v>
      </c>
      <c r="H53" s="152">
        <f t="shared" si="2"/>
        <v>1680</v>
      </c>
      <c r="I53" s="152">
        <f t="shared" si="2"/>
        <v>208152</v>
      </c>
      <c r="J53" s="157">
        <f t="shared" si="2"/>
        <v>101440</v>
      </c>
    </row>
    <row r="54" spans="1:10" ht="28.5" customHeight="1" thickBot="1">
      <c r="A54" s="181"/>
      <c r="B54" s="161" t="s">
        <v>70</v>
      </c>
      <c r="C54" s="162">
        <f t="shared" ref="C54:J54" si="3">SUM(C51:C53)</f>
        <v>1295</v>
      </c>
      <c r="D54" s="162">
        <f t="shared" si="3"/>
        <v>6</v>
      </c>
      <c r="E54" s="162">
        <f t="shared" si="3"/>
        <v>44901</v>
      </c>
      <c r="F54" s="162">
        <f t="shared" si="3"/>
        <v>2905</v>
      </c>
      <c r="G54" s="163">
        <f t="shared" si="3"/>
        <v>47806</v>
      </c>
      <c r="H54" s="162">
        <f t="shared" si="3"/>
        <v>107106</v>
      </c>
      <c r="I54" s="162">
        <f t="shared" si="3"/>
        <v>14294437</v>
      </c>
      <c r="J54" s="162">
        <f t="shared" si="3"/>
        <v>4921815</v>
      </c>
    </row>
    <row r="55" spans="1:10" ht="28.5" customHeight="1" thickTop="1">
      <c r="E55" s="166"/>
      <c r="F55" s="166"/>
      <c r="G55" s="166"/>
      <c r="H55" s="166"/>
      <c r="I55" s="166"/>
      <c r="J55" s="166"/>
    </row>
    <row r="56" spans="1:10" ht="28.5" customHeight="1">
      <c r="E56" s="166"/>
      <c r="F56" s="166"/>
      <c r="G56" s="166"/>
      <c r="H56" s="166"/>
      <c r="I56" s="166"/>
      <c r="J56" s="166"/>
    </row>
    <row r="57" spans="1:10" ht="28.5" customHeight="1">
      <c r="E57" s="166"/>
      <c r="F57" s="166"/>
      <c r="G57" s="166"/>
      <c r="H57" s="166"/>
      <c r="I57" s="166"/>
      <c r="J57" s="166"/>
    </row>
    <row r="58" spans="1:10" ht="28.5" customHeight="1">
      <c r="E58" s="166"/>
      <c r="F58" s="166"/>
      <c r="G58" s="166"/>
      <c r="H58" s="166"/>
      <c r="I58" s="166"/>
      <c r="J58" s="166"/>
    </row>
    <row r="59" spans="1:10" ht="28.5" customHeight="1">
      <c r="C59" s="164"/>
      <c r="D59" s="164"/>
      <c r="E59" s="164"/>
      <c r="F59" s="164"/>
      <c r="G59" s="164"/>
      <c r="H59" s="164"/>
      <c r="I59" s="164"/>
      <c r="J59" s="164"/>
    </row>
  </sheetData>
  <mergeCells count="26">
    <mergeCell ref="A39:A42"/>
    <mergeCell ref="A43:A46"/>
    <mergeCell ref="A47:A50"/>
    <mergeCell ref="A51:A54"/>
    <mergeCell ref="A15:A18"/>
    <mergeCell ref="A19:A22"/>
    <mergeCell ref="A23:A26"/>
    <mergeCell ref="A27:A30"/>
    <mergeCell ref="A31:A34"/>
    <mergeCell ref="A35:A38"/>
    <mergeCell ref="J3:J6"/>
    <mergeCell ref="E4:E6"/>
    <mergeCell ref="F4:F6"/>
    <mergeCell ref="G4:G6"/>
    <mergeCell ref="A7:A10"/>
    <mergeCell ref="A11:A14"/>
    <mergeCell ref="A1:J1"/>
    <mergeCell ref="A2:J2"/>
    <mergeCell ref="K2:W2"/>
    <mergeCell ref="A3:A6"/>
    <mergeCell ref="B3:B6"/>
    <mergeCell ref="C3:C6"/>
    <mergeCell ref="D3:D6"/>
    <mergeCell ref="E3:G3"/>
    <mergeCell ref="H3:H6"/>
    <mergeCell ref="I3:I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M81"/>
  <sheetViews>
    <sheetView rightToLeft="1" topLeftCell="A7" workbookViewId="0">
      <selection activeCell="G30" sqref="G30"/>
    </sheetView>
  </sheetViews>
  <sheetFormatPr defaultRowHeight="27" customHeight="1"/>
  <cols>
    <col min="1" max="1" width="11.28515625" style="109" customWidth="1"/>
    <col min="2" max="2" width="9.7109375" style="202" customWidth="1"/>
    <col min="3" max="3" width="11.28515625" style="109" customWidth="1"/>
    <col min="4" max="5" width="14.42578125" style="109" customWidth="1"/>
    <col min="6" max="6" width="16.42578125" style="109" customWidth="1"/>
    <col min="7" max="9" width="14.42578125" style="109" customWidth="1"/>
    <col min="10" max="10" width="13.5703125" style="135" customWidth="1"/>
    <col min="11" max="16384" width="9.140625" style="109"/>
  </cols>
  <sheetData>
    <row r="1" spans="1:10" ht="18">
      <c r="A1" s="165" t="s">
        <v>72</v>
      </c>
      <c r="B1" s="165"/>
      <c r="C1" s="165"/>
      <c r="D1" s="165"/>
      <c r="E1" s="165"/>
      <c r="F1" s="165"/>
      <c r="G1" s="165"/>
      <c r="H1" s="165"/>
      <c r="I1" s="165"/>
      <c r="J1" s="165"/>
    </row>
    <row r="2" spans="1:10" ht="16.5" thickBot="1">
      <c r="A2" s="183"/>
      <c r="B2" s="183"/>
      <c r="C2" s="183"/>
      <c r="D2" s="183"/>
      <c r="E2" s="183"/>
      <c r="F2" s="183"/>
      <c r="G2" s="183"/>
      <c r="H2" s="183"/>
      <c r="I2" s="183"/>
      <c r="J2" s="183"/>
    </row>
    <row r="3" spans="1:10" ht="15.75" thickTop="1">
      <c r="A3" s="184" t="s">
        <v>73</v>
      </c>
      <c r="B3" s="185" t="s">
        <v>74</v>
      </c>
      <c r="C3" s="185" t="s">
        <v>75</v>
      </c>
      <c r="D3" s="139" t="s">
        <v>76</v>
      </c>
      <c r="E3" s="139" t="s">
        <v>77</v>
      </c>
      <c r="F3" s="139" t="s">
        <v>78</v>
      </c>
      <c r="G3" s="139" t="s">
        <v>79</v>
      </c>
      <c r="H3" s="139" t="s">
        <v>80</v>
      </c>
      <c r="I3" s="139" t="s">
        <v>81</v>
      </c>
      <c r="J3" s="139" t="s">
        <v>82</v>
      </c>
    </row>
    <row r="4" spans="1:10" ht="15.75" thickBot="1">
      <c r="A4" s="186"/>
      <c r="B4" s="187"/>
      <c r="C4" s="187"/>
      <c r="D4" s="144"/>
      <c r="E4" s="144"/>
      <c r="F4" s="144"/>
      <c r="G4" s="144"/>
      <c r="H4" s="144"/>
      <c r="I4" s="144"/>
      <c r="J4" s="144"/>
    </row>
    <row r="5" spans="1:10" ht="15.75" thickTop="1">
      <c r="A5" s="188" t="s">
        <v>18</v>
      </c>
      <c r="B5" s="189" t="s">
        <v>83</v>
      </c>
      <c r="C5" s="146" t="s">
        <v>6</v>
      </c>
      <c r="D5" s="147">
        <v>0</v>
      </c>
      <c r="E5" s="147">
        <v>0</v>
      </c>
      <c r="F5" s="152">
        <v>0</v>
      </c>
      <c r="G5" s="152">
        <v>0</v>
      </c>
      <c r="H5" s="152">
        <v>0</v>
      </c>
      <c r="I5" s="147">
        <v>0</v>
      </c>
      <c r="J5" s="147">
        <v>0</v>
      </c>
    </row>
    <row r="6" spans="1:10" ht="15">
      <c r="A6" s="190"/>
      <c r="B6" s="191"/>
      <c r="C6" s="148" t="s">
        <v>5</v>
      </c>
      <c r="D6" s="152">
        <v>0</v>
      </c>
      <c r="E6" s="152">
        <v>2</v>
      </c>
      <c r="F6" s="152">
        <v>5</v>
      </c>
      <c r="G6" s="152">
        <v>1</v>
      </c>
      <c r="H6" s="152">
        <v>1</v>
      </c>
      <c r="I6" s="152">
        <v>27</v>
      </c>
      <c r="J6" s="192">
        <f>SUM(D6:I6)</f>
        <v>36</v>
      </c>
    </row>
    <row r="7" spans="1:10" ht="15">
      <c r="A7" s="190"/>
      <c r="B7" s="191"/>
      <c r="C7" s="148" t="s">
        <v>4</v>
      </c>
      <c r="D7" s="152">
        <v>0</v>
      </c>
      <c r="E7" s="152">
        <v>0</v>
      </c>
      <c r="F7" s="152">
        <v>0</v>
      </c>
      <c r="G7" s="152">
        <v>0</v>
      </c>
      <c r="H7" s="152">
        <v>0</v>
      </c>
      <c r="I7" s="152">
        <v>0</v>
      </c>
      <c r="J7" s="152">
        <v>0</v>
      </c>
    </row>
    <row r="8" spans="1:10" ht="15">
      <c r="A8" s="193"/>
      <c r="B8" s="194"/>
      <c r="C8" s="148" t="s">
        <v>0</v>
      </c>
      <c r="D8" s="152">
        <f t="shared" ref="D8:J8" si="0">SUM(D5:D7)</f>
        <v>0</v>
      </c>
      <c r="E8" s="152">
        <f t="shared" si="0"/>
        <v>2</v>
      </c>
      <c r="F8" s="152">
        <f t="shared" si="0"/>
        <v>5</v>
      </c>
      <c r="G8" s="152">
        <f t="shared" si="0"/>
        <v>1</v>
      </c>
      <c r="H8" s="152">
        <f t="shared" si="0"/>
        <v>1</v>
      </c>
      <c r="I8" s="152">
        <f t="shared" si="0"/>
        <v>27</v>
      </c>
      <c r="J8" s="152">
        <f t="shared" si="0"/>
        <v>36</v>
      </c>
    </row>
    <row r="9" spans="1:10" ht="15">
      <c r="A9" s="195" t="s">
        <v>17</v>
      </c>
      <c r="B9" s="189" t="s">
        <v>83</v>
      </c>
      <c r="C9" s="146" t="s">
        <v>6</v>
      </c>
      <c r="D9" s="147">
        <v>1</v>
      </c>
      <c r="E9" s="147">
        <v>0</v>
      </c>
      <c r="F9" s="147">
        <v>0</v>
      </c>
      <c r="G9" s="147">
        <v>0</v>
      </c>
      <c r="H9" s="147">
        <v>0</v>
      </c>
      <c r="I9" s="147">
        <v>0</v>
      </c>
      <c r="J9" s="147">
        <v>1</v>
      </c>
    </row>
    <row r="10" spans="1:10" ht="15">
      <c r="A10" s="190"/>
      <c r="B10" s="191"/>
      <c r="C10" s="148" t="s">
        <v>5</v>
      </c>
      <c r="D10" s="152">
        <v>1</v>
      </c>
      <c r="E10" s="152">
        <v>19</v>
      </c>
      <c r="F10" s="152">
        <v>32</v>
      </c>
      <c r="G10" s="152">
        <v>54</v>
      </c>
      <c r="H10" s="152">
        <v>17</v>
      </c>
      <c r="I10" s="152">
        <v>171</v>
      </c>
      <c r="J10" s="152">
        <f>SUM(D10:I10)</f>
        <v>294</v>
      </c>
    </row>
    <row r="11" spans="1:10" ht="15">
      <c r="A11" s="190"/>
      <c r="B11" s="191"/>
      <c r="C11" s="148" t="s">
        <v>4</v>
      </c>
      <c r="D11" s="152">
        <v>4</v>
      </c>
      <c r="E11" s="152">
        <v>0</v>
      </c>
      <c r="F11" s="152">
        <v>0</v>
      </c>
      <c r="G11" s="152">
        <v>0</v>
      </c>
      <c r="H11" s="152">
        <v>0</v>
      </c>
      <c r="I11" s="152">
        <v>0</v>
      </c>
      <c r="J11" s="152">
        <v>4</v>
      </c>
    </row>
    <row r="12" spans="1:10" ht="15">
      <c r="A12" s="193"/>
      <c r="B12" s="194"/>
      <c r="C12" s="148" t="s">
        <v>0</v>
      </c>
      <c r="D12" s="148">
        <f t="shared" ref="D12:J12" si="1">SUM(D9:D11)</f>
        <v>6</v>
      </c>
      <c r="E12" s="148">
        <f t="shared" si="1"/>
        <v>19</v>
      </c>
      <c r="F12" s="148">
        <f t="shared" si="1"/>
        <v>32</v>
      </c>
      <c r="G12" s="148">
        <f t="shared" si="1"/>
        <v>54</v>
      </c>
      <c r="H12" s="148">
        <f t="shared" si="1"/>
        <v>17</v>
      </c>
      <c r="I12" s="148">
        <f t="shared" si="1"/>
        <v>171</v>
      </c>
      <c r="J12" s="148">
        <f t="shared" si="1"/>
        <v>299</v>
      </c>
    </row>
    <row r="13" spans="1:10" ht="15">
      <c r="A13" s="195" t="s">
        <v>16</v>
      </c>
      <c r="B13" s="189" t="s">
        <v>83</v>
      </c>
      <c r="C13" s="146" t="s">
        <v>6</v>
      </c>
      <c r="D13" s="147">
        <v>0</v>
      </c>
      <c r="E13" s="147">
        <v>0</v>
      </c>
      <c r="F13" s="147">
        <v>0</v>
      </c>
      <c r="G13" s="147">
        <v>0</v>
      </c>
      <c r="H13" s="147">
        <v>0</v>
      </c>
      <c r="I13" s="147">
        <v>0</v>
      </c>
      <c r="J13" s="147">
        <v>0</v>
      </c>
    </row>
    <row r="14" spans="1:10" ht="15">
      <c r="A14" s="190"/>
      <c r="B14" s="191"/>
      <c r="C14" s="148" t="s">
        <v>5</v>
      </c>
      <c r="D14" s="148">
        <v>0</v>
      </c>
      <c r="E14" s="148">
        <v>0</v>
      </c>
      <c r="F14" s="148">
        <v>4</v>
      </c>
      <c r="G14" s="148">
        <v>1</v>
      </c>
      <c r="H14" s="148">
        <v>1</v>
      </c>
      <c r="I14" s="148">
        <v>2</v>
      </c>
      <c r="J14" s="148">
        <v>8</v>
      </c>
    </row>
    <row r="15" spans="1:10" ht="15">
      <c r="A15" s="190"/>
      <c r="B15" s="191"/>
      <c r="C15" s="148" t="s">
        <v>4</v>
      </c>
      <c r="D15" s="152">
        <v>0</v>
      </c>
      <c r="E15" s="152">
        <v>0</v>
      </c>
      <c r="F15" s="152">
        <v>0</v>
      </c>
      <c r="G15" s="152">
        <v>0</v>
      </c>
      <c r="H15" s="152">
        <v>0</v>
      </c>
      <c r="I15" s="152">
        <v>0</v>
      </c>
      <c r="J15" s="152">
        <v>0</v>
      </c>
    </row>
    <row r="16" spans="1:10" ht="15">
      <c r="A16" s="193"/>
      <c r="B16" s="196"/>
      <c r="C16" s="153" t="s">
        <v>0</v>
      </c>
      <c r="D16" s="153">
        <f t="shared" ref="D16:J16" si="2">SUM(D13:D15)</f>
        <v>0</v>
      </c>
      <c r="E16" s="153">
        <f t="shared" si="2"/>
        <v>0</v>
      </c>
      <c r="F16" s="153">
        <f t="shared" si="2"/>
        <v>4</v>
      </c>
      <c r="G16" s="153">
        <f t="shared" si="2"/>
        <v>1</v>
      </c>
      <c r="H16" s="153">
        <f t="shared" si="2"/>
        <v>1</v>
      </c>
      <c r="I16" s="153">
        <f t="shared" si="2"/>
        <v>2</v>
      </c>
      <c r="J16" s="153">
        <f t="shared" si="2"/>
        <v>8</v>
      </c>
    </row>
    <row r="17" spans="1:10" ht="15">
      <c r="A17" s="190" t="s">
        <v>15</v>
      </c>
      <c r="B17" s="191" t="s">
        <v>83</v>
      </c>
      <c r="C17" s="160" t="s">
        <v>6</v>
      </c>
      <c r="D17" s="149">
        <v>0</v>
      </c>
      <c r="E17" s="149">
        <v>0</v>
      </c>
      <c r="F17" s="149">
        <v>0</v>
      </c>
      <c r="G17" s="149">
        <v>0</v>
      </c>
      <c r="H17" s="149">
        <v>0</v>
      </c>
      <c r="I17" s="149">
        <v>0</v>
      </c>
      <c r="J17" s="149">
        <v>0</v>
      </c>
    </row>
    <row r="18" spans="1:10" ht="15">
      <c r="A18" s="190"/>
      <c r="B18" s="191"/>
      <c r="C18" s="148" t="s">
        <v>5</v>
      </c>
      <c r="D18" s="149">
        <v>1</v>
      </c>
      <c r="E18" s="149">
        <v>11</v>
      </c>
      <c r="F18" s="149">
        <v>139</v>
      </c>
      <c r="G18" s="149">
        <v>132</v>
      </c>
      <c r="H18" s="149">
        <v>142</v>
      </c>
      <c r="I18" s="149">
        <v>177</v>
      </c>
      <c r="J18" s="149">
        <v>602</v>
      </c>
    </row>
    <row r="19" spans="1:10" ht="15">
      <c r="A19" s="190"/>
      <c r="B19" s="191"/>
      <c r="C19" s="148" t="s">
        <v>4</v>
      </c>
      <c r="D19" s="152">
        <v>0</v>
      </c>
      <c r="E19" s="152">
        <v>0</v>
      </c>
      <c r="F19" s="152">
        <v>0</v>
      </c>
      <c r="G19" s="152">
        <v>0</v>
      </c>
      <c r="H19" s="152">
        <v>0</v>
      </c>
      <c r="I19" s="152">
        <v>0</v>
      </c>
      <c r="J19" s="152">
        <v>0</v>
      </c>
    </row>
    <row r="20" spans="1:10" ht="15">
      <c r="A20" s="193"/>
      <c r="B20" s="196"/>
      <c r="C20" s="153" t="s">
        <v>0</v>
      </c>
      <c r="D20" s="153">
        <f t="shared" ref="D20:J20" si="3">SUM(D17:D19)</f>
        <v>1</v>
      </c>
      <c r="E20" s="153">
        <f t="shared" si="3"/>
        <v>11</v>
      </c>
      <c r="F20" s="153">
        <f t="shared" si="3"/>
        <v>139</v>
      </c>
      <c r="G20" s="153">
        <f t="shared" si="3"/>
        <v>132</v>
      </c>
      <c r="H20" s="153">
        <f t="shared" si="3"/>
        <v>142</v>
      </c>
      <c r="I20" s="153">
        <f t="shared" si="3"/>
        <v>177</v>
      </c>
      <c r="J20" s="153">
        <f t="shared" si="3"/>
        <v>602</v>
      </c>
    </row>
    <row r="21" spans="1:10" ht="15">
      <c r="A21" s="190" t="s">
        <v>14</v>
      </c>
      <c r="B21" s="191" t="s">
        <v>83</v>
      </c>
      <c r="C21" s="160" t="s">
        <v>6</v>
      </c>
      <c r="D21" s="149">
        <v>0</v>
      </c>
      <c r="E21" s="149">
        <v>0</v>
      </c>
      <c r="F21" s="149">
        <v>0</v>
      </c>
      <c r="G21" s="149">
        <v>0</v>
      </c>
      <c r="H21" s="149">
        <v>0</v>
      </c>
      <c r="I21" s="149">
        <v>0</v>
      </c>
      <c r="J21" s="149">
        <v>0</v>
      </c>
    </row>
    <row r="22" spans="1:10" ht="15">
      <c r="A22" s="190"/>
      <c r="B22" s="191"/>
      <c r="C22" s="148" t="s">
        <v>5</v>
      </c>
      <c r="D22" s="149">
        <v>1</v>
      </c>
      <c r="E22" s="149">
        <v>0</v>
      </c>
      <c r="F22" s="149">
        <v>1</v>
      </c>
      <c r="G22" s="149">
        <v>0</v>
      </c>
      <c r="H22" s="149">
        <v>0</v>
      </c>
      <c r="I22" s="149">
        <v>7</v>
      </c>
      <c r="J22" s="149">
        <v>9</v>
      </c>
    </row>
    <row r="23" spans="1:10" ht="15">
      <c r="A23" s="190"/>
      <c r="B23" s="191"/>
      <c r="C23" s="148" t="s">
        <v>4</v>
      </c>
      <c r="D23" s="152">
        <v>0</v>
      </c>
      <c r="E23" s="152">
        <v>0</v>
      </c>
      <c r="F23" s="152">
        <v>0</v>
      </c>
      <c r="G23" s="152">
        <v>0</v>
      </c>
      <c r="H23" s="152">
        <v>0</v>
      </c>
      <c r="I23" s="152">
        <v>0</v>
      </c>
      <c r="J23" s="152">
        <v>0</v>
      </c>
    </row>
    <row r="24" spans="1:10" ht="15">
      <c r="A24" s="190"/>
      <c r="B24" s="194"/>
      <c r="C24" s="148" t="s">
        <v>0</v>
      </c>
      <c r="D24" s="148">
        <f t="shared" ref="D24:J24" si="4">SUM(D21:D23)</f>
        <v>1</v>
      </c>
      <c r="E24" s="148">
        <f t="shared" si="4"/>
        <v>0</v>
      </c>
      <c r="F24" s="148">
        <f t="shared" si="4"/>
        <v>1</v>
      </c>
      <c r="G24" s="148">
        <f t="shared" si="4"/>
        <v>0</v>
      </c>
      <c r="H24" s="148">
        <f t="shared" si="4"/>
        <v>0</v>
      </c>
      <c r="I24" s="148">
        <f t="shared" si="4"/>
        <v>7</v>
      </c>
      <c r="J24" s="148">
        <f t="shared" si="4"/>
        <v>9</v>
      </c>
    </row>
    <row r="25" spans="1:10" ht="15">
      <c r="A25" s="190"/>
      <c r="B25" s="197" t="s">
        <v>84</v>
      </c>
      <c r="C25" s="148" t="s">
        <v>6</v>
      </c>
      <c r="D25" s="149">
        <v>0</v>
      </c>
      <c r="E25" s="149">
        <v>0</v>
      </c>
      <c r="F25" s="149">
        <v>0</v>
      </c>
      <c r="G25" s="149">
        <v>0</v>
      </c>
      <c r="H25" s="149">
        <v>0</v>
      </c>
      <c r="I25" s="149">
        <v>0</v>
      </c>
      <c r="J25" s="149">
        <v>0</v>
      </c>
    </row>
    <row r="26" spans="1:10" ht="15">
      <c r="A26" s="190"/>
      <c r="B26" s="191"/>
      <c r="C26" s="148" t="s">
        <v>5</v>
      </c>
      <c r="D26" s="149">
        <v>0</v>
      </c>
      <c r="E26" s="149">
        <v>0</v>
      </c>
      <c r="F26" s="149">
        <v>0</v>
      </c>
      <c r="G26" s="149">
        <v>0</v>
      </c>
      <c r="H26" s="149">
        <v>0</v>
      </c>
      <c r="I26" s="149">
        <v>1</v>
      </c>
      <c r="J26" s="149">
        <v>1</v>
      </c>
    </row>
    <row r="27" spans="1:10" ht="15">
      <c r="A27" s="190"/>
      <c r="B27" s="191"/>
      <c r="C27" s="148" t="s">
        <v>4</v>
      </c>
      <c r="D27" s="149">
        <v>0</v>
      </c>
      <c r="E27" s="149">
        <v>0</v>
      </c>
      <c r="F27" s="149">
        <v>0</v>
      </c>
      <c r="G27" s="149">
        <v>0</v>
      </c>
      <c r="H27" s="149">
        <v>0</v>
      </c>
      <c r="I27" s="149">
        <v>0</v>
      </c>
      <c r="J27" s="149">
        <v>0</v>
      </c>
    </row>
    <row r="28" spans="1:10" ht="15">
      <c r="A28" s="190"/>
      <c r="B28" s="194"/>
      <c r="C28" s="148" t="s">
        <v>0</v>
      </c>
      <c r="D28" s="149">
        <f t="shared" ref="D28:J28" si="5">SUM(D25:D27)</f>
        <v>0</v>
      </c>
      <c r="E28" s="149">
        <f t="shared" si="5"/>
        <v>0</v>
      </c>
      <c r="F28" s="149">
        <f t="shared" si="5"/>
        <v>0</v>
      </c>
      <c r="G28" s="149">
        <f t="shared" si="5"/>
        <v>0</v>
      </c>
      <c r="H28" s="149">
        <f t="shared" si="5"/>
        <v>0</v>
      </c>
      <c r="I28" s="149">
        <f t="shared" si="5"/>
        <v>1</v>
      </c>
      <c r="J28" s="149">
        <f t="shared" si="5"/>
        <v>1</v>
      </c>
    </row>
    <row r="29" spans="1:10" ht="15">
      <c r="A29" s="190"/>
      <c r="B29" s="197" t="s">
        <v>82</v>
      </c>
      <c r="C29" s="148" t="s">
        <v>6</v>
      </c>
      <c r="D29" s="149">
        <f t="shared" ref="D29:J31" si="6">D21+D25</f>
        <v>0</v>
      </c>
      <c r="E29" s="149">
        <f t="shared" si="6"/>
        <v>0</v>
      </c>
      <c r="F29" s="149">
        <f t="shared" si="6"/>
        <v>0</v>
      </c>
      <c r="G29" s="149">
        <f t="shared" si="6"/>
        <v>0</v>
      </c>
      <c r="H29" s="149">
        <f t="shared" si="6"/>
        <v>0</v>
      </c>
      <c r="I29" s="149">
        <f t="shared" si="6"/>
        <v>0</v>
      </c>
      <c r="J29" s="149">
        <f t="shared" si="6"/>
        <v>0</v>
      </c>
    </row>
    <row r="30" spans="1:10" ht="15">
      <c r="A30" s="190"/>
      <c r="B30" s="191"/>
      <c r="C30" s="148" t="s">
        <v>5</v>
      </c>
      <c r="D30" s="149">
        <f t="shared" si="6"/>
        <v>1</v>
      </c>
      <c r="E30" s="149">
        <f t="shared" si="6"/>
        <v>0</v>
      </c>
      <c r="F30" s="149">
        <f t="shared" si="6"/>
        <v>1</v>
      </c>
      <c r="G30" s="149">
        <f t="shared" si="6"/>
        <v>0</v>
      </c>
      <c r="H30" s="149">
        <f t="shared" si="6"/>
        <v>0</v>
      </c>
      <c r="I30" s="149">
        <f t="shared" si="6"/>
        <v>8</v>
      </c>
      <c r="J30" s="149">
        <f t="shared" si="6"/>
        <v>10</v>
      </c>
    </row>
    <row r="31" spans="1:10" ht="15">
      <c r="A31" s="190"/>
      <c r="B31" s="191"/>
      <c r="C31" s="148" t="s">
        <v>4</v>
      </c>
      <c r="D31" s="149">
        <f t="shared" si="6"/>
        <v>0</v>
      </c>
      <c r="E31" s="149">
        <f t="shared" si="6"/>
        <v>0</v>
      </c>
      <c r="F31" s="149">
        <f t="shared" si="6"/>
        <v>0</v>
      </c>
      <c r="G31" s="149">
        <f t="shared" si="6"/>
        <v>0</v>
      </c>
      <c r="H31" s="149">
        <f t="shared" si="6"/>
        <v>0</v>
      </c>
      <c r="I31" s="149">
        <f t="shared" si="6"/>
        <v>0</v>
      </c>
      <c r="J31" s="149">
        <f t="shared" si="6"/>
        <v>0</v>
      </c>
    </row>
    <row r="32" spans="1:10" ht="15">
      <c r="A32" s="193"/>
      <c r="B32" s="196"/>
      <c r="C32" s="153" t="s">
        <v>0</v>
      </c>
      <c r="D32" s="153">
        <f t="shared" ref="D32:J32" si="7">SUM(D29:D31)</f>
        <v>1</v>
      </c>
      <c r="E32" s="153">
        <f t="shared" si="7"/>
        <v>0</v>
      </c>
      <c r="F32" s="153">
        <f t="shared" si="7"/>
        <v>1</v>
      </c>
      <c r="G32" s="153">
        <f t="shared" si="7"/>
        <v>0</v>
      </c>
      <c r="H32" s="153">
        <f t="shared" si="7"/>
        <v>0</v>
      </c>
      <c r="I32" s="153">
        <f t="shared" si="7"/>
        <v>8</v>
      </c>
      <c r="J32" s="153">
        <f t="shared" si="7"/>
        <v>10</v>
      </c>
    </row>
    <row r="33" spans="1:10" ht="15">
      <c r="A33" s="195" t="s">
        <v>13</v>
      </c>
      <c r="B33" s="189" t="s">
        <v>83</v>
      </c>
      <c r="C33" s="146" t="s">
        <v>6</v>
      </c>
      <c r="D33" s="147">
        <v>0</v>
      </c>
      <c r="E33" s="147">
        <v>0</v>
      </c>
      <c r="F33" s="147">
        <v>0</v>
      </c>
      <c r="G33" s="147">
        <v>0</v>
      </c>
      <c r="H33" s="147">
        <v>0</v>
      </c>
      <c r="I33" s="147">
        <v>0</v>
      </c>
      <c r="J33" s="147">
        <v>0</v>
      </c>
    </row>
    <row r="34" spans="1:10" ht="15">
      <c r="A34" s="190"/>
      <c r="B34" s="191"/>
      <c r="C34" s="148" t="s">
        <v>5</v>
      </c>
      <c r="D34" s="152">
        <v>0</v>
      </c>
      <c r="E34" s="152">
        <v>7</v>
      </c>
      <c r="F34" s="152">
        <v>64</v>
      </c>
      <c r="G34" s="152">
        <v>99</v>
      </c>
      <c r="H34" s="152">
        <v>27</v>
      </c>
      <c r="I34" s="152">
        <v>50</v>
      </c>
      <c r="J34" s="152">
        <v>247</v>
      </c>
    </row>
    <row r="35" spans="1:10" ht="15">
      <c r="A35" s="190"/>
      <c r="B35" s="191"/>
      <c r="C35" s="148" t="s">
        <v>4</v>
      </c>
      <c r="D35" s="148">
        <v>0</v>
      </c>
      <c r="E35" s="148">
        <v>0</v>
      </c>
      <c r="F35" s="148">
        <v>0</v>
      </c>
      <c r="G35" s="148">
        <v>0</v>
      </c>
      <c r="H35" s="148">
        <v>0</v>
      </c>
      <c r="I35" s="148">
        <v>0</v>
      </c>
      <c r="J35" s="148">
        <v>0</v>
      </c>
    </row>
    <row r="36" spans="1:10" ht="15">
      <c r="A36" s="193"/>
      <c r="B36" s="196"/>
      <c r="C36" s="153" t="s">
        <v>0</v>
      </c>
      <c r="D36" s="154">
        <f t="shared" ref="D36:J36" si="8">SUM(D33:D35)</f>
        <v>0</v>
      </c>
      <c r="E36" s="154">
        <f t="shared" si="8"/>
        <v>7</v>
      </c>
      <c r="F36" s="154">
        <f t="shared" si="8"/>
        <v>64</v>
      </c>
      <c r="G36" s="154">
        <f t="shared" si="8"/>
        <v>99</v>
      </c>
      <c r="H36" s="154">
        <f t="shared" si="8"/>
        <v>27</v>
      </c>
      <c r="I36" s="154">
        <f t="shared" si="8"/>
        <v>50</v>
      </c>
      <c r="J36" s="154">
        <f t="shared" si="8"/>
        <v>247</v>
      </c>
    </row>
    <row r="37" spans="1:10" ht="15">
      <c r="A37" s="195" t="s">
        <v>12</v>
      </c>
      <c r="B37" s="189" t="s">
        <v>83</v>
      </c>
      <c r="C37" s="146" t="s">
        <v>6</v>
      </c>
      <c r="D37" s="147">
        <v>0</v>
      </c>
      <c r="E37" s="147">
        <v>0</v>
      </c>
      <c r="F37" s="147">
        <v>0</v>
      </c>
      <c r="G37" s="147">
        <v>0</v>
      </c>
      <c r="H37" s="147">
        <v>0</v>
      </c>
      <c r="I37" s="147">
        <v>0</v>
      </c>
      <c r="J37" s="147">
        <v>0</v>
      </c>
    </row>
    <row r="38" spans="1:10" ht="15">
      <c r="A38" s="190"/>
      <c r="B38" s="191"/>
      <c r="C38" s="148" t="s">
        <v>5</v>
      </c>
      <c r="D38" s="148">
        <v>0</v>
      </c>
      <c r="E38" s="148">
        <v>2</v>
      </c>
      <c r="F38" s="148">
        <v>0</v>
      </c>
      <c r="G38" s="148">
        <v>1</v>
      </c>
      <c r="H38" s="148">
        <v>0</v>
      </c>
      <c r="I38" s="148">
        <v>4</v>
      </c>
      <c r="J38" s="148">
        <v>7</v>
      </c>
    </row>
    <row r="39" spans="1:10" ht="15">
      <c r="A39" s="190"/>
      <c r="B39" s="191"/>
      <c r="C39" s="148" t="s">
        <v>4</v>
      </c>
      <c r="D39" s="148">
        <v>0</v>
      </c>
      <c r="E39" s="148">
        <v>0</v>
      </c>
      <c r="F39" s="148">
        <v>0</v>
      </c>
      <c r="G39" s="148">
        <v>0</v>
      </c>
      <c r="H39" s="148">
        <v>0</v>
      </c>
      <c r="I39" s="148">
        <v>0</v>
      </c>
      <c r="J39" s="148">
        <v>0</v>
      </c>
    </row>
    <row r="40" spans="1:10" ht="15">
      <c r="A40" s="193"/>
      <c r="B40" s="196"/>
      <c r="C40" s="153" t="s">
        <v>0</v>
      </c>
      <c r="D40" s="154">
        <f t="shared" ref="D40:J40" si="9">SUM(D37:D39)</f>
        <v>0</v>
      </c>
      <c r="E40" s="154">
        <f t="shared" si="9"/>
        <v>2</v>
      </c>
      <c r="F40" s="154">
        <f t="shared" si="9"/>
        <v>0</v>
      </c>
      <c r="G40" s="154">
        <f t="shared" si="9"/>
        <v>1</v>
      </c>
      <c r="H40" s="154">
        <f t="shared" si="9"/>
        <v>0</v>
      </c>
      <c r="I40" s="154">
        <f t="shared" si="9"/>
        <v>4</v>
      </c>
      <c r="J40" s="154">
        <f t="shared" si="9"/>
        <v>7</v>
      </c>
    </row>
    <row r="41" spans="1:10" ht="15">
      <c r="A41" s="195" t="s">
        <v>11</v>
      </c>
      <c r="B41" s="189" t="s">
        <v>83</v>
      </c>
      <c r="C41" s="146" t="s">
        <v>6</v>
      </c>
      <c r="D41" s="147">
        <v>0</v>
      </c>
      <c r="E41" s="147">
        <v>0</v>
      </c>
      <c r="F41" s="147">
        <v>0</v>
      </c>
      <c r="G41" s="147">
        <v>0</v>
      </c>
      <c r="H41" s="147">
        <v>0</v>
      </c>
      <c r="I41" s="147">
        <v>0</v>
      </c>
      <c r="J41" s="147">
        <v>0</v>
      </c>
    </row>
    <row r="42" spans="1:10" ht="15">
      <c r="A42" s="190"/>
      <c r="B42" s="191"/>
      <c r="C42" s="148" t="s">
        <v>5</v>
      </c>
      <c r="D42" s="152">
        <v>0</v>
      </c>
      <c r="E42" s="152">
        <v>1</v>
      </c>
      <c r="F42" s="152">
        <v>3</v>
      </c>
      <c r="G42" s="152">
        <v>2</v>
      </c>
      <c r="H42" s="152">
        <v>0</v>
      </c>
      <c r="I42" s="152">
        <v>3</v>
      </c>
      <c r="J42" s="152">
        <v>9</v>
      </c>
    </row>
    <row r="43" spans="1:10" ht="15">
      <c r="A43" s="190"/>
      <c r="B43" s="191"/>
      <c r="C43" s="148" t="s">
        <v>4</v>
      </c>
      <c r="D43" s="148">
        <v>0</v>
      </c>
      <c r="E43" s="148">
        <v>0</v>
      </c>
      <c r="F43" s="148">
        <v>0</v>
      </c>
      <c r="G43" s="148">
        <v>0</v>
      </c>
      <c r="H43" s="148">
        <v>0</v>
      </c>
      <c r="I43" s="148">
        <v>0</v>
      </c>
      <c r="J43" s="148">
        <v>0</v>
      </c>
    </row>
    <row r="44" spans="1:10" ht="15">
      <c r="A44" s="193"/>
      <c r="B44" s="196"/>
      <c r="C44" s="153" t="s">
        <v>0</v>
      </c>
      <c r="D44" s="154">
        <f t="shared" ref="D44:J44" si="10">SUM(D41:D43)</f>
        <v>0</v>
      </c>
      <c r="E44" s="154">
        <f t="shared" si="10"/>
        <v>1</v>
      </c>
      <c r="F44" s="154">
        <f t="shared" si="10"/>
        <v>3</v>
      </c>
      <c r="G44" s="154">
        <f t="shared" si="10"/>
        <v>2</v>
      </c>
      <c r="H44" s="154">
        <f t="shared" si="10"/>
        <v>0</v>
      </c>
      <c r="I44" s="154">
        <f t="shared" si="10"/>
        <v>3</v>
      </c>
      <c r="J44" s="154">
        <f t="shared" si="10"/>
        <v>9</v>
      </c>
    </row>
    <row r="45" spans="1:10" ht="15">
      <c r="A45" s="195" t="s">
        <v>10</v>
      </c>
      <c r="B45" s="189" t="s">
        <v>83</v>
      </c>
      <c r="C45" s="146" t="s">
        <v>6</v>
      </c>
      <c r="D45" s="147">
        <v>0</v>
      </c>
      <c r="E45" s="147">
        <v>0</v>
      </c>
      <c r="F45" s="147">
        <v>0</v>
      </c>
      <c r="G45" s="147">
        <v>0</v>
      </c>
      <c r="H45" s="147">
        <v>0</v>
      </c>
      <c r="I45" s="147">
        <v>0</v>
      </c>
      <c r="J45" s="147">
        <v>0</v>
      </c>
    </row>
    <row r="46" spans="1:10" ht="15">
      <c r="A46" s="190"/>
      <c r="B46" s="191"/>
      <c r="C46" s="148" t="s">
        <v>5</v>
      </c>
      <c r="D46" s="152">
        <v>0</v>
      </c>
      <c r="E46" s="152">
        <v>1</v>
      </c>
      <c r="F46" s="152">
        <v>1</v>
      </c>
      <c r="G46" s="152">
        <v>0</v>
      </c>
      <c r="H46" s="152">
        <v>0</v>
      </c>
      <c r="I46" s="152">
        <v>10</v>
      </c>
      <c r="J46" s="152">
        <v>12</v>
      </c>
    </row>
    <row r="47" spans="1:10" ht="15">
      <c r="A47" s="190"/>
      <c r="B47" s="191"/>
      <c r="C47" s="148" t="s">
        <v>4</v>
      </c>
      <c r="D47" s="148">
        <v>0</v>
      </c>
      <c r="E47" s="148">
        <v>0</v>
      </c>
      <c r="F47" s="148">
        <v>0</v>
      </c>
      <c r="G47" s="148">
        <v>0</v>
      </c>
      <c r="H47" s="148">
        <v>0</v>
      </c>
      <c r="I47" s="148">
        <v>0</v>
      </c>
      <c r="J47" s="148">
        <v>0</v>
      </c>
    </row>
    <row r="48" spans="1:10" ht="15">
      <c r="A48" s="193"/>
      <c r="B48" s="196"/>
      <c r="C48" s="153" t="s">
        <v>0</v>
      </c>
      <c r="D48" s="154">
        <f t="shared" ref="D48:J48" si="11">SUM(D45:D47)</f>
        <v>0</v>
      </c>
      <c r="E48" s="154">
        <f t="shared" si="11"/>
        <v>1</v>
      </c>
      <c r="F48" s="154">
        <f t="shared" si="11"/>
        <v>1</v>
      </c>
      <c r="G48" s="154">
        <f t="shared" si="11"/>
        <v>0</v>
      </c>
      <c r="H48" s="154">
        <f t="shared" si="11"/>
        <v>0</v>
      </c>
      <c r="I48" s="154">
        <f t="shared" si="11"/>
        <v>10</v>
      </c>
      <c r="J48" s="154">
        <f t="shared" si="11"/>
        <v>12</v>
      </c>
    </row>
    <row r="49" spans="1:10" ht="15">
      <c r="A49" s="190" t="s">
        <v>9</v>
      </c>
      <c r="B49" s="191" t="s">
        <v>83</v>
      </c>
      <c r="C49" s="160" t="s">
        <v>6</v>
      </c>
      <c r="D49" s="149">
        <v>0</v>
      </c>
      <c r="E49" s="149">
        <v>0</v>
      </c>
      <c r="F49" s="149">
        <v>0</v>
      </c>
      <c r="G49" s="149">
        <v>0</v>
      </c>
      <c r="H49" s="149">
        <v>0</v>
      </c>
      <c r="I49" s="149">
        <v>0</v>
      </c>
      <c r="J49" s="149">
        <v>0</v>
      </c>
    </row>
    <row r="50" spans="1:10" ht="15">
      <c r="A50" s="190"/>
      <c r="B50" s="191"/>
      <c r="C50" s="148" t="s">
        <v>5</v>
      </c>
      <c r="D50" s="148">
        <v>0</v>
      </c>
      <c r="E50" s="148">
        <v>1</v>
      </c>
      <c r="F50" s="148">
        <v>1</v>
      </c>
      <c r="G50" s="148">
        <v>1</v>
      </c>
      <c r="H50" s="148">
        <v>1</v>
      </c>
      <c r="I50" s="148">
        <v>6</v>
      </c>
      <c r="J50" s="148">
        <v>10</v>
      </c>
    </row>
    <row r="51" spans="1:10" ht="15">
      <c r="A51" s="190"/>
      <c r="B51" s="191"/>
      <c r="C51" s="148" t="s">
        <v>4</v>
      </c>
      <c r="D51" s="148">
        <v>0</v>
      </c>
      <c r="E51" s="148">
        <v>0</v>
      </c>
      <c r="F51" s="148">
        <v>0</v>
      </c>
      <c r="G51" s="148">
        <v>0</v>
      </c>
      <c r="H51" s="148">
        <v>0</v>
      </c>
      <c r="I51" s="148">
        <v>0</v>
      </c>
      <c r="J51" s="148">
        <v>0</v>
      </c>
    </row>
    <row r="52" spans="1:10" ht="15">
      <c r="A52" s="193"/>
      <c r="B52" s="194"/>
      <c r="C52" s="148" t="s">
        <v>0</v>
      </c>
      <c r="D52" s="152">
        <f t="shared" ref="D52:J52" si="12">SUM(D49:D51)</f>
        <v>0</v>
      </c>
      <c r="E52" s="152">
        <f t="shared" si="12"/>
        <v>1</v>
      </c>
      <c r="F52" s="152">
        <f t="shared" si="12"/>
        <v>1</v>
      </c>
      <c r="G52" s="152">
        <f t="shared" si="12"/>
        <v>1</v>
      </c>
      <c r="H52" s="152">
        <f t="shared" si="12"/>
        <v>1</v>
      </c>
      <c r="I52" s="152">
        <f t="shared" si="12"/>
        <v>6</v>
      </c>
      <c r="J52" s="152">
        <f t="shared" si="12"/>
        <v>10</v>
      </c>
    </row>
    <row r="53" spans="1:10" ht="15">
      <c r="A53" s="195" t="s">
        <v>8</v>
      </c>
      <c r="B53" s="189" t="s">
        <v>83</v>
      </c>
      <c r="C53" s="146" t="s">
        <v>6</v>
      </c>
      <c r="D53" s="147">
        <v>0</v>
      </c>
      <c r="E53" s="147">
        <v>0</v>
      </c>
      <c r="F53" s="147">
        <v>0</v>
      </c>
      <c r="G53" s="147">
        <v>0</v>
      </c>
      <c r="H53" s="147">
        <v>0</v>
      </c>
      <c r="I53" s="147">
        <v>0</v>
      </c>
      <c r="J53" s="147">
        <v>0</v>
      </c>
    </row>
    <row r="54" spans="1:10" ht="15">
      <c r="A54" s="190"/>
      <c r="B54" s="191"/>
      <c r="C54" s="148" t="s">
        <v>5</v>
      </c>
      <c r="D54" s="152">
        <v>2</v>
      </c>
      <c r="E54" s="152">
        <v>2</v>
      </c>
      <c r="F54" s="152">
        <v>14</v>
      </c>
      <c r="G54" s="152">
        <v>7</v>
      </c>
      <c r="H54" s="152">
        <v>3</v>
      </c>
      <c r="I54" s="152">
        <v>28</v>
      </c>
      <c r="J54" s="152">
        <v>56</v>
      </c>
    </row>
    <row r="55" spans="1:10" ht="15">
      <c r="A55" s="190"/>
      <c r="B55" s="191"/>
      <c r="C55" s="148" t="s">
        <v>4</v>
      </c>
      <c r="D55" s="148">
        <v>0</v>
      </c>
      <c r="E55" s="148">
        <v>0</v>
      </c>
      <c r="F55" s="148">
        <v>0</v>
      </c>
      <c r="G55" s="148">
        <v>0</v>
      </c>
      <c r="H55" s="148">
        <v>0</v>
      </c>
      <c r="I55" s="148">
        <v>0</v>
      </c>
      <c r="J55" s="148">
        <v>0</v>
      </c>
    </row>
    <row r="56" spans="1:10" ht="15">
      <c r="A56" s="193"/>
      <c r="B56" s="196"/>
      <c r="C56" s="153" t="s">
        <v>0</v>
      </c>
      <c r="D56" s="154">
        <f t="shared" ref="D56:J56" si="13">SUM(D53:D55)</f>
        <v>2</v>
      </c>
      <c r="E56" s="154">
        <f t="shared" si="13"/>
        <v>2</v>
      </c>
      <c r="F56" s="154">
        <f t="shared" si="13"/>
        <v>14</v>
      </c>
      <c r="G56" s="154">
        <f t="shared" si="13"/>
        <v>7</v>
      </c>
      <c r="H56" s="154">
        <f t="shared" si="13"/>
        <v>3</v>
      </c>
      <c r="I56" s="154">
        <f t="shared" si="13"/>
        <v>28</v>
      </c>
      <c r="J56" s="154">
        <f t="shared" si="13"/>
        <v>56</v>
      </c>
    </row>
    <row r="57" spans="1:10" ht="15">
      <c r="A57" s="195" t="s">
        <v>71</v>
      </c>
      <c r="B57" s="189" t="s">
        <v>83</v>
      </c>
      <c r="C57" s="146" t="s">
        <v>6</v>
      </c>
      <c r="D57" s="147">
        <f t="shared" ref="D57:J60" si="14">D5+D9+D13+D17+D21+D33+D37+D41+D45+D49+D53</f>
        <v>1</v>
      </c>
      <c r="E57" s="147">
        <f t="shared" si="14"/>
        <v>0</v>
      </c>
      <c r="F57" s="147">
        <f t="shared" si="14"/>
        <v>0</v>
      </c>
      <c r="G57" s="147">
        <f t="shared" si="14"/>
        <v>0</v>
      </c>
      <c r="H57" s="147">
        <f t="shared" si="14"/>
        <v>0</v>
      </c>
      <c r="I57" s="147">
        <f t="shared" si="14"/>
        <v>0</v>
      </c>
      <c r="J57" s="147">
        <f t="shared" si="14"/>
        <v>1</v>
      </c>
    </row>
    <row r="58" spans="1:10" ht="15">
      <c r="A58" s="190"/>
      <c r="B58" s="191"/>
      <c r="C58" s="148" t="s">
        <v>5</v>
      </c>
      <c r="D58" s="149">
        <f t="shared" si="14"/>
        <v>5</v>
      </c>
      <c r="E58" s="149">
        <f t="shared" si="14"/>
        <v>46</v>
      </c>
      <c r="F58" s="149">
        <f t="shared" si="14"/>
        <v>264</v>
      </c>
      <c r="G58" s="149">
        <f t="shared" si="14"/>
        <v>298</v>
      </c>
      <c r="H58" s="149">
        <f t="shared" si="14"/>
        <v>192</v>
      </c>
      <c r="I58" s="149">
        <f t="shared" si="14"/>
        <v>485</v>
      </c>
      <c r="J58" s="149">
        <f t="shared" si="14"/>
        <v>1290</v>
      </c>
    </row>
    <row r="59" spans="1:10" ht="15">
      <c r="A59" s="190"/>
      <c r="B59" s="191"/>
      <c r="C59" s="148" t="s">
        <v>4</v>
      </c>
      <c r="D59" s="149">
        <f t="shared" si="14"/>
        <v>4</v>
      </c>
      <c r="E59" s="149">
        <f t="shared" si="14"/>
        <v>0</v>
      </c>
      <c r="F59" s="149">
        <f t="shared" si="14"/>
        <v>0</v>
      </c>
      <c r="G59" s="149">
        <f t="shared" si="14"/>
        <v>0</v>
      </c>
      <c r="H59" s="149">
        <f t="shared" si="14"/>
        <v>0</v>
      </c>
      <c r="I59" s="149">
        <f t="shared" si="14"/>
        <v>0</v>
      </c>
      <c r="J59" s="149">
        <f t="shared" si="14"/>
        <v>4</v>
      </c>
    </row>
    <row r="60" spans="1:10" ht="15">
      <c r="A60" s="190"/>
      <c r="B60" s="196"/>
      <c r="C60" s="153" t="s">
        <v>0</v>
      </c>
      <c r="D60" s="198">
        <f t="shared" si="14"/>
        <v>10</v>
      </c>
      <c r="E60" s="198">
        <f t="shared" si="14"/>
        <v>46</v>
      </c>
      <c r="F60" s="198">
        <f t="shared" si="14"/>
        <v>264</v>
      </c>
      <c r="G60" s="198">
        <f t="shared" si="14"/>
        <v>298</v>
      </c>
      <c r="H60" s="198">
        <f t="shared" si="14"/>
        <v>192</v>
      </c>
      <c r="I60" s="198">
        <f t="shared" si="14"/>
        <v>485</v>
      </c>
      <c r="J60" s="198">
        <f t="shared" si="14"/>
        <v>1295</v>
      </c>
    </row>
    <row r="61" spans="1:10" ht="15">
      <c r="A61" s="190"/>
      <c r="B61" s="191" t="s">
        <v>85</v>
      </c>
      <c r="C61" s="160" t="s">
        <v>6</v>
      </c>
      <c r="D61" s="149">
        <f t="shared" ref="D61:J64" si="15">D25</f>
        <v>0</v>
      </c>
      <c r="E61" s="149">
        <f t="shared" si="15"/>
        <v>0</v>
      </c>
      <c r="F61" s="149">
        <f t="shared" si="15"/>
        <v>0</v>
      </c>
      <c r="G61" s="149">
        <f t="shared" si="15"/>
        <v>0</v>
      </c>
      <c r="H61" s="149">
        <f t="shared" si="15"/>
        <v>0</v>
      </c>
      <c r="I61" s="149">
        <f t="shared" si="15"/>
        <v>0</v>
      </c>
      <c r="J61" s="149">
        <f t="shared" si="15"/>
        <v>0</v>
      </c>
    </row>
    <row r="62" spans="1:10" ht="15">
      <c r="A62" s="190"/>
      <c r="B62" s="191"/>
      <c r="C62" s="148" t="s">
        <v>5</v>
      </c>
      <c r="D62" s="149">
        <f t="shared" si="15"/>
        <v>0</v>
      </c>
      <c r="E62" s="149">
        <f t="shared" si="15"/>
        <v>0</v>
      </c>
      <c r="F62" s="149">
        <f t="shared" si="15"/>
        <v>0</v>
      </c>
      <c r="G62" s="149">
        <f t="shared" si="15"/>
        <v>0</v>
      </c>
      <c r="H62" s="149">
        <f t="shared" si="15"/>
        <v>0</v>
      </c>
      <c r="I62" s="149">
        <f t="shared" si="15"/>
        <v>1</v>
      </c>
      <c r="J62" s="149">
        <f t="shared" si="15"/>
        <v>1</v>
      </c>
    </row>
    <row r="63" spans="1:10" ht="15">
      <c r="A63" s="190"/>
      <c r="B63" s="191"/>
      <c r="C63" s="148" t="s">
        <v>4</v>
      </c>
      <c r="D63" s="199">
        <f t="shared" si="15"/>
        <v>0</v>
      </c>
      <c r="E63" s="199">
        <f t="shared" si="15"/>
        <v>0</v>
      </c>
      <c r="F63" s="199">
        <f t="shared" si="15"/>
        <v>0</v>
      </c>
      <c r="G63" s="199">
        <f t="shared" si="15"/>
        <v>0</v>
      </c>
      <c r="H63" s="199">
        <f t="shared" si="15"/>
        <v>0</v>
      </c>
      <c r="I63" s="199">
        <f t="shared" si="15"/>
        <v>0</v>
      </c>
      <c r="J63" s="199">
        <f t="shared" si="15"/>
        <v>0</v>
      </c>
    </row>
    <row r="64" spans="1:10" ht="15">
      <c r="A64" s="190"/>
      <c r="B64" s="196"/>
      <c r="C64" s="153" t="s">
        <v>0</v>
      </c>
      <c r="D64" s="154">
        <f t="shared" si="15"/>
        <v>0</v>
      </c>
      <c r="E64" s="154">
        <f t="shared" si="15"/>
        <v>0</v>
      </c>
      <c r="F64" s="154">
        <f t="shared" si="15"/>
        <v>0</v>
      </c>
      <c r="G64" s="154">
        <f t="shared" si="15"/>
        <v>0</v>
      </c>
      <c r="H64" s="154">
        <f t="shared" si="15"/>
        <v>0</v>
      </c>
      <c r="I64" s="154">
        <f t="shared" si="15"/>
        <v>1</v>
      </c>
      <c r="J64" s="154">
        <f t="shared" si="15"/>
        <v>1</v>
      </c>
    </row>
    <row r="65" spans="1:13" ht="30" customHeight="1">
      <c r="A65" s="190"/>
      <c r="B65" s="189" t="s">
        <v>82</v>
      </c>
      <c r="C65" s="146" t="s">
        <v>6</v>
      </c>
      <c r="D65" s="149">
        <f t="shared" ref="D65:J68" si="16">D57+D61</f>
        <v>1</v>
      </c>
      <c r="E65" s="149">
        <f t="shared" si="16"/>
        <v>0</v>
      </c>
      <c r="F65" s="149">
        <f t="shared" si="16"/>
        <v>0</v>
      </c>
      <c r="G65" s="149">
        <f t="shared" si="16"/>
        <v>0</v>
      </c>
      <c r="H65" s="149">
        <f t="shared" si="16"/>
        <v>0</v>
      </c>
      <c r="I65" s="149">
        <f t="shared" si="16"/>
        <v>0</v>
      </c>
      <c r="J65" s="149">
        <f t="shared" si="16"/>
        <v>1</v>
      </c>
    </row>
    <row r="66" spans="1:13" ht="30" customHeight="1">
      <c r="A66" s="190"/>
      <c r="B66" s="191"/>
      <c r="C66" s="148" t="s">
        <v>5</v>
      </c>
      <c r="D66" s="149">
        <f t="shared" si="16"/>
        <v>5</v>
      </c>
      <c r="E66" s="149">
        <f t="shared" si="16"/>
        <v>46</v>
      </c>
      <c r="F66" s="149">
        <f t="shared" si="16"/>
        <v>264</v>
      </c>
      <c r="G66" s="149">
        <f t="shared" si="16"/>
        <v>298</v>
      </c>
      <c r="H66" s="149">
        <f t="shared" si="16"/>
        <v>192</v>
      </c>
      <c r="I66" s="149">
        <f t="shared" si="16"/>
        <v>486</v>
      </c>
      <c r="J66" s="149">
        <f t="shared" si="16"/>
        <v>1291</v>
      </c>
    </row>
    <row r="67" spans="1:13" ht="30" customHeight="1">
      <c r="A67" s="190"/>
      <c r="B67" s="191"/>
      <c r="C67" s="148" t="s">
        <v>4</v>
      </c>
      <c r="D67" s="199">
        <f t="shared" si="16"/>
        <v>4</v>
      </c>
      <c r="E67" s="199">
        <f t="shared" si="16"/>
        <v>0</v>
      </c>
      <c r="F67" s="199">
        <f t="shared" si="16"/>
        <v>0</v>
      </c>
      <c r="G67" s="199">
        <f t="shared" si="16"/>
        <v>0</v>
      </c>
      <c r="H67" s="199">
        <f t="shared" si="16"/>
        <v>0</v>
      </c>
      <c r="I67" s="199">
        <f t="shared" si="16"/>
        <v>0</v>
      </c>
      <c r="J67" s="199">
        <f t="shared" si="16"/>
        <v>4</v>
      </c>
    </row>
    <row r="68" spans="1:13" ht="30" customHeight="1" thickBot="1">
      <c r="A68" s="200"/>
      <c r="B68" s="201"/>
      <c r="C68" s="161" t="s">
        <v>0</v>
      </c>
      <c r="D68" s="162">
        <f t="shared" si="16"/>
        <v>10</v>
      </c>
      <c r="E68" s="162">
        <f t="shared" si="16"/>
        <v>46</v>
      </c>
      <c r="F68" s="162">
        <f t="shared" si="16"/>
        <v>264</v>
      </c>
      <c r="G68" s="162">
        <f t="shared" si="16"/>
        <v>298</v>
      </c>
      <c r="H68" s="162">
        <f t="shared" si="16"/>
        <v>192</v>
      </c>
      <c r="I68" s="162">
        <f t="shared" si="16"/>
        <v>486</v>
      </c>
      <c r="J68" s="162">
        <f t="shared" si="16"/>
        <v>1296</v>
      </c>
      <c r="K68" s="135"/>
    </row>
    <row r="69" spans="1:13" ht="27" customHeight="1" thickTop="1"/>
    <row r="70" spans="1:13" ht="27" customHeight="1">
      <c r="J70" s="203"/>
    </row>
    <row r="71" spans="1:13" ht="27" customHeight="1">
      <c r="G71" s="204"/>
    </row>
    <row r="72" spans="1:13" ht="27" customHeight="1">
      <c r="M72" s="205"/>
    </row>
    <row r="73" spans="1:13" ht="27" customHeight="1">
      <c r="D73" s="206"/>
      <c r="E73" s="206"/>
      <c r="F73" s="206"/>
      <c r="G73" s="206"/>
      <c r="H73" s="206"/>
      <c r="I73" s="206"/>
      <c r="M73" s="205"/>
    </row>
    <row r="74" spans="1:13" ht="27" customHeight="1">
      <c r="M74" s="205"/>
    </row>
    <row r="75" spans="1:13" ht="27" customHeight="1">
      <c r="M75" s="207"/>
    </row>
    <row r="76" spans="1:13" ht="27" customHeight="1">
      <c r="M76" s="205"/>
    </row>
    <row r="77" spans="1:13" ht="27" customHeight="1">
      <c r="M77" s="205"/>
    </row>
    <row r="78" spans="1:13" ht="27" customHeight="1">
      <c r="M78" s="207"/>
    </row>
    <row r="79" spans="1:13" ht="27" customHeight="1">
      <c r="M79" s="205"/>
    </row>
    <row r="81" spans="2:10" s="209" customFormat="1" ht="15">
      <c r="B81" s="202"/>
      <c r="C81" s="109"/>
      <c r="D81" s="109"/>
      <c r="E81" s="109"/>
      <c r="F81" s="109"/>
      <c r="G81" s="109"/>
      <c r="H81" s="208"/>
      <c r="I81" s="109"/>
      <c r="J81" s="135"/>
    </row>
  </sheetData>
  <mergeCells count="40">
    <mergeCell ref="A57:A68"/>
    <mergeCell ref="B57:B60"/>
    <mergeCell ref="B61:B64"/>
    <mergeCell ref="B65:B68"/>
    <mergeCell ref="A45:A48"/>
    <mergeCell ref="B45:B48"/>
    <mergeCell ref="A49:A52"/>
    <mergeCell ref="B49:B52"/>
    <mergeCell ref="A53:A56"/>
    <mergeCell ref="B53:B56"/>
    <mergeCell ref="A33:A36"/>
    <mergeCell ref="B33:B36"/>
    <mergeCell ref="A37:A40"/>
    <mergeCell ref="B37:B40"/>
    <mergeCell ref="A41:A44"/>
    <mergeCell ref="B41:B44"/>
    <mergeCell ref="A13:A16"/>
    <mergeCell ref="B13:B16"/>
    <mergeCell ref="A17:A20"/>
    <mergeCell ref="B17:B20"/>
    <mergeCell ref="A21:A32"/>
    <mergeCell ref="B21:B24"/>
    <mergeCell ref="B25:B28"/>
    <mergeCell ref="B29:B32"/>
    <mergeCell ref="I3:I4"/>
    <mergeCell ref="J3:J4"/>
    <mergeCell ref="A5:A8"/>
    <mergeCell ref="B5:B8"/>
    <mergeCell ref="A9:A12"/>
    <mergeCell ref="B9:B12"/>
    <mergeCell ref="A1:J1"/>
    <mergeCell ref="A2:J2"/>
    <mergeCell ref="A3:A4"/>
    <mergeCell ref="B3:B4"/>
    <mergeCell ref="C3:C4"/>
    <mergeCell ref="D3:D4"/>
    <mergeCell ref="E3:E4"/>
    <mergeCell ref="F3:F4"/>
    <mergeCell ref="G3:G4"/>
    <mergeCell ref="H3:H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U909"/>
  <sheetViews>
    <sheetView rightToLeft="1" topLeftCell="A127" workbookViewId="0">
      <selection activeCell="H157" sqref="H157"/>
    </sheetView>
  </sheetViews>
  <sheetFormatPr defaultColWidth="11.28515625" defaultRowHeight="24.75" customHeight="1"/>
  <cols>
    <col min="1" max="1" width="12.42578125" style="211" customWidth="1"/>
    <col min="2" max="2" width="8.7109375" style="211" customWidth="1"/>
    <col min="3" max="3" width="9.5703125" style="211" customWidth="1"/>
    <col min="4" max="5" width="8.7109375" style="211" customWidth="1"/>
    <col min="6" max="6" width="9.7109375" style="211" customWidth="1"/>
    <col min="7" max="19" width="8.7109375" style="211" customWidth="1"/>
    <col min="20" max="20" width="11.28515625" style="211" customWidth="1"/>
    <col min="21" max="21" width="18.5703125" style="211" customWidth="1"/>
    <col min="22" max="16384" width="11.28515625" style="211"/>
  </cols>
  <sheetData>
    <row r="1" spans="1:19" ht="18">
      <c r="A1" s="210" t="s">
        <v>86</v>
      </c>
      <c r="B1" s="210"/>
      <c r="C1" s="210"/>
      <c r="D1" s="210"/>
      <c r="E1" s="210"/>
      <c r="F1" s="210"/>
      <c r="G1" s="210"/>
      <c r="H1" s="210"/>
      <c r="I1" s="210"/>
      <c r="J1" s="210"/>
      <c r="K1" s="210"/>
      <c r="L1" s="210"/>
      <c r="M1" s="210"/>
      <c r="N1" s="210"/>
      <c r="O1" s="210"/>
      <c r="P1" s="210"/>
      <c r="Q1" s="210"/>
      <c r="R1" s="210"/>
      <c r="S1" s="210"/>
    </row>
    <row r="2" spans="1:19" ht="16.5" thickBot="1">
      <c r="A2" s="138"/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</row>
    <row r="3" spans="1:19" ht="16.5" thickTop="1">
      <c r="A3" s="212" t="s">
        <v>32</v>
      </c>
      <c r="B3" s="213" t="s">
        <v>31</v>
      </c>
      <c r="C3" s="214" t="s">
        <v>87</v>
      </c>
      <c r="D3" s="215" t="s">
        <v>88</v>
      </c>
      <c r="E3" s="215"/>
      <c r="F3" s="215"/>
      <c r="G3" s="215"/>
      <c r="H3" s="216" t="s">
        <v>89</v>
      </c>
      <c r="I3" s="217"/>
      <c r="J3" s="217"/>
      <c r="K3" s="217"/>
      <c r="L3" s="217"/>
      <c r="M3" s="217"/>
      <c r="N3" s="217"/>
      <c r="O3" s="218"/>
      <c r="P3" s="219" t="s">
        <v>90</v>
      </c>
      <c r="Q3" s="220"/>
      <c r="R3" s="220"/>
      <c r="S3" s="221"/>
    </row>
    <row r="4" spans="1:19" ht="15.75">
      <c r="A4" s="222"/>
      <c r="B4" s="223"/>
      <c r="C4" s="224"/>
      <c r="D4" s="225"/>
      <c r="E4" s="225"/>
      <c r="F4" s="225"/>
      <c r="G4" s="225"/>
      <c r="H4" s="226" t="s">
        <v>91</v>
      </c>
      <c r="I4" s="227"/>
      <c r="J4" s="227"/>
      <c r="K4" s="228"/>
      <c r="L4" s="226" t="s">
        <v>92</v>
      </c>
      <c r="M4" s="227"/>
      <c r="N4" s="227"/>
      <c r="O4" s="228"/>
      <c r="P4" s="229"/>
      <c r="Q4" s="230"/>
      <c r="R4" s="230"/>
      <c r="S4" s="231"/>
    </row>
    <row r="5" spans="1:19" ht="16.5" thickBot="1">
      <c r="A5" s="232"/>
      <c r="B5" s="233"/>
      <c r="C5" s="234"/>
      <c r="D5" s="235" t="s">
        <v>93</v>
      </c>
      <c r="E5" s="235" t="s">
        <v>94</v>
      </c>
      <c r="F5" s="235" t="s">
        <v>95</v>
      </c>
      <c r="G5" s="235" t="s">
        <v>96</v>
      </c>
      <c r="H5" s="235" t="s">
        <v>93</v>
      </c>
      <c r="I5" s="235" t="s">
        <v>94</v>
      </c>
      <c r="J5" s="235" t="s">
        <v>95</v>
      </c>
      <c r="K5" s="235" t="s">
        <v>97</v>
      </c>
      <c r="L5" s="235" t="s">
        <v>93</v>
      </c>
      <c r="M5" s="235" t="s">
        <v>94</v>
      </c>
      <c r="N5" s="235" t="s">
        <v>95</v>
      </c>
      <c r="O5" s="235" t="s">
        <v>97</v>
      </c>
      <c r="P5" s="236" t="s">
        <v>93</v>
      </c>
      <c r="Q5" s="236" t="s">
        <v>98</v>
      </c>
      <c r="R5" s="236" t="s">
        <v>95</v>
      </c>
      <c r="S5" s="236" t="s">
        <v>0</v>
      </c>
    </row>
    <row r="6" spans="1:19" s="238" customFormat="1" ht="15.75" thickTop="1">
      <c r="A6" s="237" t="s">
        <v>18</v>
      </c>
      <c r="B6" s="194" t="s">
        <v>6</v>
      </c>
      <c r="C6" s="160" t="s">
        <v>99</v>
      </c>
      <c r="D6" s="160">
        <v>0</v>
      </c>
      <c r="E6" s="160">
        <v>0</v>
      </c>
      <c r="F6" s="160">
        <v>0</v>
      </c>
      <c r="G6" s="160">
        <v>0</v>
      </c>
      <c r="H6" s="160">
        <v>0</v>
      </c>
      <c r="I6" s="160">
        <v>0</v>
      </c>
      <c r="J6" s="160">
        <v>0</v>
      </c>
      <c r="K6" s="160">
        <v>0</v>
      </c>
      <c r="L6" s="160">
        <v>0</v>
      </c>
      <c r="M6" s="160">
        <v>0</v>
      </c>
      <c r="N6" s="160">
        <v>0</v>
      </c>
      <c r="O6" s="160">
        <v>0</v>
      </c>
      <c r="P6" s="160">
        <v>0</v>
      </c>
      <c r="Q6" s="160">
        <v>0</v>
      </c>
      <c r="R6" s="160">
        <v>0</v>
      </c>
      <c r="S6" s="160">
        <v>0</v>
      </c>
    </row>
    <row r="7" spans="1:19" s="238" customFormat="1" ht="15">
      <c r="A7" s="239"/>
      <c r="B7" s="240"/>
      <c r="C7" s="148" t="s">
        <v>100</v>
      </c>
      <c r="D7" s="160">
        <v>0</v>
      </c>
      <c r="E7" s="160">
        <v>0</v>
      </c>
      <c r="F7" s="160">
        <v>0</v>
      </c>
      <c r="G7" s="160">
        <v>0</v>
      </c>
      <c r="H7" s="160">
        <v>0</v>
      </c>
      <c r="I7" s="160">
        <v>0</v>
      </c>
      <c r="J7" s="160">
        <v>0</v>
      </c>
      <c r="K7" s="160">
        <v>0</v>
      </c>
      <c r="L7" s="160">
        <v>0</v>
      </c>
      <c r="M7" s="160">
        <v>0</v>
      </c>
      <c r="N7" s="160">
        <v>0</v>
      </c>
      <c r="O7" s="160">
        <v>0</v>
      </c>
      <c r="P7" s="160">
        <v>0</v>
      </c>
      <c r="Q7" s="160">
        <v>0</v>
      </c>
      <c r="R7" s="160">
        <v>0</v>
      </c>
      <c r="S7" s="241">
        <v>0</v>
      </c>
    </row>
    <row r="8" spans="1:19" s="238" customFormat="1" ht="15">
      <c r="A8" s="239"/>
      <c r="B8" s="240"/>
      <c r="C8" s="148" t="s">
        <v>96</v>
      </c>
      <c r="D8" s="160">
        <f t="shared" ref="D8:S8" si="0">SUM(D6:D7)</f>
        <v>0</v>
      </c>
      <c r="E8" s="160">
        <f t="shared" si="0"/>
        <v>0</v>
      </c>
      <c r="F8" s="160">
        <f t="shared" si="0"/>
        <v>0</v>
      </c>
      <c r="G8" s="160">
        <f t="shared" si="0"/>
        <v>0</v>
      </c>
      <c r="H8" s="160">
        <f t="shared" si="0"/>
        <v>0</v>
      </c>
      <c r="I8" s="160">
        <f t="shared" si="0"/>
        <v>0</v>
      </c>
      <c r="J8" s="160">
        <f t="shared" si="0"/>
        <v>0</v>
      </c>
      <c r="K8" s="160">
        <f t="shared" si="0"/>
        <v>0</v>
      </c>
      <c r="L8" s="160">
        <f t="shared" si="0"/>
        <v>0</v>
      </c>
      <c r="M8" s="160">
        <f t="shared" si="0"/>
        <v>0</v>
      </c>
      <c r="N8" s="160">
        <f t="shared" si="0"/>
        <v>0</v>
      </c>
      <c r="O8" s="160">
        <f t="shared" si="0"/>
        <v>0</v>
      </c>
      <c r="P8" s="160">
        <f t="shared" si="0"/>
        <v>0</v>
      </c>
      <c r="Q8" s="160">
        <f t="shared" si="0"/>
        <v>0</v>
      </c>
      <c r="R8" s="160">
        <f t="shared" si="0"/>
        <v>0</v>
      </c>
      <c r="S8" s="160">
        <f t="shared" si="0"/>
        <v>0</v>
      </c>
    </row>
    <row r="9" spans="1:19" s="238" customFormat="1" ht="15">
      <c r="A9" s="239"/>
      <c r="B9" s="240" t="s">
        <v>5</v>
      </c>
      <c r="C9" s="148" t="s">
        <v>99</v>
      </c>
      <c r="D9" s="148">
        <v>40</v>
      </c>
      <c r="E9" s="148">
        <v>0</v>
      </c>
      <c r="F9" s="148">
        <v>0</v>
      </c>
      <c r="G9" s="148">
        <f>SUM(D9:F9)</f>
        <v>40</v>
      </c>
      <c r="H9" s="148">
        <v>50</v>
      </c>
      <c r="I9" s="148">
        <v>0</v>
      </c>
      <c r="J9" s="148">
        <v>0</v>
      </c>
      <c r="K9" s="148">
        <f>SUM(H9:J9)</f>
        <v>50</v>
      </c>
      <c r="L9" s="148">
        <v>40</v>
      </c>
      <c r="M9" s="148">
        <v>0</v>
      </c>
      <c r="N9" s="148">
        <v>0</v>
      </c>
      <c r="O9" s="148">
        <f>SUM(L9:N9)</f>
        <v>40</v>
      </c>
      <c r="P9" s="148">
        <f>D9+H9+L9</f>
        <v>130</v>
      </c>
      <c r="Q9" s="148">
        <v>0</v>
      </c>
      <c r="R9" s="148">
        <v>0</v>
      </c>
      <c r="S9" s="242">
        <f>SUM(P9:R9)</f>
        <v>130</v>
      </c>
    </row>
    <row r="10" spans="1:19" s="238" customFormat="1" ht="15">
      <c r="A10" s="239"/>
      <c r="B10" s="240"/>
      <c r="C10" s="148" t="s">
        <v>100</v>
      </c>
      <c r="D10" s="148">
        <v>0</v>
      </c>
      <c r="E10" s="148">
        <v>0</v>
      </c>
      <c r="F10" s="148">
        <v>0</v>
      </c>
      <c r="G10" s="148">
        <v>0</v>
      </c>
      <c r="H10" s="148">
        <v>1</v>
      </c>
      <c r="I10" s="148">
        <v>0</v>
      </c>
      <c r="J10" s="148">
        <v>0</v>
      </c>
      <c r="K10" s="148">
        <f>SUM(H10:J10)</f>
        <v>1</v>
      </c>
      <c r="L10" s="148">
        <v>0</v>
      </c>
      <c r="M10" s="148">
        <v>0</v>
      </c>
      <c r="N10" s="148">
        <v>0</v>
      </c>
      <c r="O10" s="148">
        <v>0</v>
      </c>
      <c r="P10" s="148">
        <f>D10+H10+L10</f>
        <v>1</v>
      </c>
      <c r="Q10" s="148">
        <f>E10+I10+M10</f>
        <v>0</v>
      </c>
      <c r="R10" s="148">
        <f>F10+J10+N10</f>
        <v>0</v>
      </c>
      <c r="S10" s="148">
        <f>G10+K10+O10</f>
        <v>1</v>
      </c>
    </row>
    <row r="11" spans="1:19" s="238" customFormat="1" ht="15">
      <c r="A11" s="239"/>
      <c r="B11" s="240"/>
      <c r="C11" s="148" t="s">
        <v>96</v>
      </c>
      <c r="D11" s="148">
        <f t="shared" ref="D11:S11" si="1">SUM(D9:D10)</f>
        <v>40</v>
      </c>
      <c r="E11" s="148">
        <f t="shared" si="1"/>
        <v>0</v>
      </c>
      <c r="F11" s="148">
        <f t="shared" si="1"/>
        <v>0</v>
      </c>
      <c r="G11" s="148">
        <f t="shared" si="1"/>
        <v>40</v>
      </c>
      <c r="H11" s="148">
        <f t="shared" si="1"/>
        <v>51</v>
      </c>
      <c r="I11" s="148">
        <f t="shared" si="1"/>
        <v>0</v>
      </c>
      <c r="J11" s="148">
        <f t="shared" si="1"/>
        <v>0</v>
      </c>
      <c r="K11" s="148">
        <f t="shared" si="1"/>
        <v>51</v>
      </c>
      <c r="L11" s="148">
        <f t="shared" si="1"/>
        <v>40</v>
      </c>
      <c r="M11" s="148">
        <f t="shared" si="1"/>
        <v>0</v>
      </c>
      <c r="N11" s="148">
        <f t="shared" si="1"/>
        <v>0</v>
      </c>
      <c r="O11" s="148">
        <f t="shared" si="1"/>
        <v>40</v>
      </c>
      <c r="P11" s="148">
        <f t="shared" si="1"/>
        <v>131</v>
      </c>
      <c r="Q11" s="148">
        <f t="shared" si="1"/>
        <v>0</v>
      </c>
      <c r="R11" s="148">
        <f t="shared" si="1"/>
        <v>0</v>
      </c>
      <c r="S11" s="148">
        <f t="shared" si="1"/>
        <v>131</v>
      </c>
    </row>
    <row r="12" spans="1:19" s="238" customFormat="1" ht="15">
      <c r="A12" s="239"/>
      <c r="B12" s="240" t="s">
        <v>4</v>
      </c>
      <c r="C12" s="148" t="s">
        <v>99</v>
      </c>
      <c r="D12" s="148">
        <v>0</v>
      </c>
      <c r="E12" s="148">
        <v>0</v>
      </c>
      <c r="F12" s="148">
        <v>0</v>
      </c>
      <c r="G12" s="148">
        <v>0</v>
      </c>
      <c r="H12" s="148">
        <v>0</v>
      </c>
      <c r="I12" s="148">
        <v>0</v>
      </c>
      <c r="J12" s="148">
        <v>0</v>
      </c>
      <c r="K12" s="148">
        <v>0</v>
      </c>
      <c r="L12" s="148">
        <v>0</v>
      </c>
      <c r="M12" s="148">
        <v>0</v>
      </c>
      <c r="N12" s="148">
        <v>0</v>
      </c>
      <c r="O12" s="148">
        <v>0</v>
      </c>
      <c r="P12" s="148">
        <v>0</v>
      </c>
      <c r="Q12" s="148">
        <v>0</v>
      </c>
      <c r="R12" s="148">
        <v>0</v>
      </c>
      <c r="S12" s="242">
        <v>0</v>
      </c>
    </row>
    <row r="13" spans="1:19" s="238" customFormat="1" ht="15">
      <c r="A13" s="239"/>
      <c r="B13" s="240"/>
      <c r="C13" s="148" t="s">
        <v>100</v>
      </c>
      <c r="D13" s="148">
        <v>0</v>
      </c>
      <c r="E13" s="148">
        <v>0</v>
      </c>
      <c r="F13" s="148">
        <v>0</v>
      </c>
      <c r="G13" s="148">
        <v>0</v>
      </c>
      <c r="H13" s="148">
        <v>0</v>
      </c>
      <c r="I13" s="148">
        <v>0</v>
      </c>
      <c r="J13" s="148">
        <v>0</v>
      </c>
      <c r="K13" s="148">
        <v>0</v>
      </c>
      <c r="L13" s="148">
        <v>0</v>
      </c>
      <c r="M13" s="148">
        <v>0</v>
      </c>
      <c r="N13" s="148">
        <v>0</v>
      </c>
      <c r="O13" s="148">
        <v>0</v>
      </c>
      <c r="P13" s="148">
        <v>0</v>
      </c>
      <c r="Q13" s="148">
        <v>0</v>
      </c>
      <c r="R13" s="148">
        <v>0</v>
      </c>
      <c r="S13" s="242">
        <v>0</v>
      </c>
    </row>
    <row r="14" spans="1:19" s="238" customFormat="1" ht="15">
      <c r="A14" s="239"/>
      <c r="B14" s="240"/>
      <c r="C14" s="148" t="s">
        <v>96</v>
      </c>
      <c r="D14" s="148">
        <v>0</v>
      </c>
      <c r="E14" s="148">
        <v>0</v>
      </c>
      <c r="F14" s="148">
        <v>0</v>
      </c>
      <c r="G14" s="148">
        <v>0</v>
      </c>
      <c r="H14" s="148">
        <v>0</v>
      </c>
      <c r="I14" s="148">
        <v>0</v>
      </c>
      <c r="J14" s="148">
        <v>0</v>
      </c>
      <c r="K14" s="148">
        <v>0</v>
      </c>
      <c r="L14" s="148">
        <v>0</v>
      </c>
      <c r="M14" s="148">
        <v>0</v>
      </c>
      <c r="N14" s="148">
        <v>0</v>
      </c>
      <c r="O14" s="148">
        <v>0</v>
      </c>
      <c r="P14" s="148">
        <v>0</v>
      </c>
      <c r="Q14" s="148">
        <v>0</v>
      </c>
      <c r="R14" s="148">
        <v>0</v>
      </c>
      <c r="S14" s="242">
        <v>0</v>
      </c>
    </row>
    <row r="15" spans="1:19" s="238" customFormat="1" ht="15">
      <c r="A15" s="239"/>
      <c r="B15" s="240" t="s">
        <v>0</v>
      </c>
      <c r="C15" s="148" t="s">
        <v>99</v>
      </c>
      <c r="D15" s="148">
        <f t="shared" ref="D15:S16" si="2">D6+D9+D12</f>
        <v>40</v>
      </c>
      <c r="E15" s="148">
        <f t="shared" si="2"/>
        <v>0</v>
      </c>
      <c r="F15" s="148">
        <f t="shared" si="2"/>
        <v>0</v>
      </c>
      <c r="G15" s="148">
        <f t="shared" si="2"/>
        <v>40</v>
      </c>
      <c r="H15" s="148">
        <f t="shared" si="2"/>
        <v>50</v>
      </c>
      <c r="I15" s="148">
        <f t="shared" si="2"/>
        <v>0</v>
      </c>
      <c r="J15" s="148">
        <f t="shared" si="2"/>
        <v>0</v>
      </c>
      <c r="K15" s="148">
        <f t="shared" si="2"/>
        <v>50</v>
      </c>
      <c r="L15" s="148">
        <f t="shared" si="2"/>
        <v>40</v>
      </c>
      <c r="M15" s="148">
        <f t="shared" si="2"/>
        <v>0</v>
      </c>
      <c r="N15" s="148">
        <f t="shared" si="2"/>
        <v>0</v>
      </c>
      <c r="O15" s="148">
        <f t="shared" si="2"/>
        <v>40</v>
      </c>
      <c r="P15" s="148">
        <f t="shared" si="2"/>
        <v>130</v>
      </c>
      <c r="Q15" s="148">
        <f t="shared" si="2"/>
        <v>0</v>
      </c>
      <c r="R15" s="148">
        <f t="shared" si="2"/>
        <v>0</v>
      </c>
      <c r="S15" s="242">
        <f t="shared" si="2"/>
        <v>130</v>
      </c>
    </row>
    <row r="16" spans="1:19" s="238" customFormat="1" ht="15">
      <c r="A16" s="239"/>
      <c r="B16" s="240"/>
      <c r="C16" s="148" t="s">
        <v>100</v>
      </c>
      <c r="D16" s="148">
        <f t="shared" si="2"/>
        <v>0</v>
      </c>
      <c r="E16" s="148">
        <f t="shared" si="2"/>
        <v>0</v>
      </c>
      <c r="F16" s="148">
        <f t="shared" si="2"/>
        <v>0</v>
      </c>
      <c r="G16" s="148">
        <f t="shared" si="2"/>
        <v>0</v>
      </c>
      <c r="H16" s="148">
        <f t="shared" si="2"/>
        <v>1</v>
      </c>
      <c r="I16" s="148">
        <f t="shared" si="2"/>
        <v>0</v>
      </c>
      <c r="J16" s="148">
        <f t="shared" si="2"/>
        <v>0</v>
      </c>
      <c r="K16" s="148">
        <f t="shared" si="2"/>
        <v>1</v>
      </c>
      <c r="L16" s="148">
        <f t="shared" si="2"/>
        <v>0</v>
      </c>
      <c r="M16" s="148">
        <f t="shared" si="2"/>
        <v>0</v>
      </c>
      <c r="N16" s="148">
        <f t="shared" si="2"/>
        <v>0</v>
      </c>
      <c r="O16" s="148">
        <f t="shared" si="2"/>
        <v>0</v>
      </c>
      <c r="P16" s="148">
        <f t="shared" si="2"/>
        <v>1</v>
      </c>
      <c r="Q16" s="148">
        <f t="shared" si="2"/>
        <v>0</v>
      </c>
      <c r="R16" s="148">
        <f t="shared" si="2"/>
        <v>0</v>
      </c>
      <c r="S16" s="242">
        <f t="shared" si="2"/>
        <v>1</v>
      </c>
    </row>
    <row r="17" spans="1:19" s="238" customFormat="1" ht="15">
      <c r="A17" s="243"/>
      <c r="B17" s="244"/>
      <c r="C17" s="153" t="s">
        <v>96</v>
      </c>
      <c r="D17" s="153">
        <f t="shared" ref="D17:S17" si="3">SUM(D15:D16)</f>
        <v>40</v>
      </c>
      <c r="E17" s="153">
        <f t="shared" si="3"/>
        <v>0</v>
      </c>
      <c r="F17" s="153">
        <f t="shared" si="3"/>
        <v>0</v>
      </c>
      <c r="G17" s="153">
        <f t="shared" si="3"/>
        <v>40</v>
      </c>
      <c r="H17" s="153">
        <f t="shared" si="3"/>
        <v>51</v>
      </c>
      <c r="I17" s="153">
        <f t="shared" si="3"/>
        <v>0</v>
      </c>
      <c r="J17" s="153">
        <f t="shared" si="3"/>
        <v>0</v>
      </c>
      <c r="K17" s="153">
        <f t="shared" si="3"/>
        <v>51</v>
      </c>
      <c r="L17" s="153">
        <f t="shared" si="3"/>
        <v>40</v>
      </c>
      <c r="M17" s="153">
        <f t="shared" si="3"/>
        <v>0</v>
      </c>
      <c r="N17" s="153">
        <f t="shared" si="3"/>
        <v>0</v>
      </c>
      <c r="O17" s="153">
        <f t="shared" si="3"/>
        <v>40</v>
      </c>
      <c r="P17" s="153">
        <f t="shared" si="3"/>
        <v>131</v>
      </c>
      <c r="Q17" s="153">
        <f t="shared" si="3"/>
        <v>0</v>
      </c>
      <c r="R17" s="153">
        <f t="shared" si="3"/>
        <v>0</v>
      </c>
      <c r="S17" s="245">
        <f t="shared" si="3"/>
        <v>131</v>
      </c>
    </row>
    <row r="18" spans="1:19" s="238" customFormat="1" ht="15">
      <c r="A18" s="246" t="s">
        <v>17</v>
      </c>
      <c r="B18" s="240" t="s">
        <v>6</v>
      </c>
      <c r="C18" s="148" t="s">
        <v>99</v>
      </c>
      <c r="D18" s="146">
        <v>3</v>
      </c>
      <c r="E18" s="146">
        <v>0</v>
      </c>
      <c r="F18" s="146">
        <v>0</v>
      </c>
      <c r="G18" s="146">
        <v>3</v>
      </c>
      <c r="H18" s="146">
        <v>13</v>
      </c>
      <c r="I18" s="146">
        <v>3</v>
      </c>
      <c r="J18" s="146">
        <v>0</v>
      </c>
      <c r="K18" s="146">
        <f>SUM(H18:J18)</f>
        <v>16</v>
      </c>
      <c r="L18" s="146">
        <v>494</v>
      </c>
      <c r="M18" s="146">
        <v>0</v>
      </c>
      <c r="N18" s="146">
        <v>40</v>
      </c>
      <c r="O18" s="146">
        <f>SUM(L18:N18)</f>
        <v>534</v>
      </c>
      <c r="P18" s="146">
        <f t="shared" ref="P18:S19" si="4">D18+H18+L18</f>
        <v>510</v>
      </c>
      <c r="Q18" s="146">
        <f t="shared" si="4"/>
        <v>3</v>
      </c>
      <c r="R18" s="146">
        <f t="shared" si="4"/>
        <v>40</v>
      </c>
      <c r="S18" s="146">
        <f t="shared" si="4"/>
        <v>553</v>
      </c>
    </row>
    <row r="19" spans="1:19" s="238" customFormat="1" ht="15">
      <c r="A19" s="239"/>
      <c r="B19" s="240"/>
      <c r="C19" s="148" t="s">
        <v>100</v>
      </c>
      <c r="D19" s="148">
        <v>0</v>
      </c>
      <c r="E19" s="148">
        <v>0</v>
      </c>
      <c r="F19" s="148">
        <v>0</v>
      </c>
      <c r="G19" s="148">
        <v>0</v>
      </c>
      <c r="H19" s="148">
        <v>6</v>
      </c>
      <c r="I19" s="148">
        <v>0</v>
      </c>
      <c r="J19" s="148">
        <v>0</v>
      </c>
      <c r="K19" s="148">
        <f>SUM(H19:J19)</f>
        <v>6</v>
      </c>
      <c r="L19" s="148">
        <v>47</v>
      </c>
      <c r="M19" s="148">
        <v>0</v>
      </c>
      <c r="N19" s="148">
        <v>0</v>
      </c>
      <c r="O19" s="148">
        <f>SUM(L19:N19)</f>
        <v>47</v>
      </c>
      <c r="P19" s="148">
        <f t="shared" si="4"/>
        <v>53</v>
      </c>
      <c r="Q19" s="148">
        <f t="shared" si="4"/>
        <v>0</v>
      </c>
      <c r="R19" s="148">
        <f t="shared" si="4"/>
        <v>0</v>
      </c>
      <c r="S19" s="148">
        <f t="shared" si="4"/>
        <v>53</v>
      </c>
    </row>
    <row r="20" spans="1:19" s="238" customFormat="1" ht="15">
      <c r="A20" s="239"/>
      <c r="B20" s="240"/>
      <c r="C20" s="148" t="s">
        <v>96</v>
      </c>
      <c r="D20" s="148">
        <f t="shared" ref="D20:S20" si="5">SUM(D18:D19)</f>
        <v>3</v>
      </c>
      <c r="E20" s="148">
        <f t="shared" si="5"/>
        <v>0</v>
      </c>
      <c r="F20" s="148">
        <f t="shared" si="5"/>
        <v>0</v>
      </c>
      <c r="G20" s="148">
        <f t="shared" si="5"/>
        <v>3</v>
      </c>
      <c r="H20" s="148">
        <f t="shared" si="5"/>
        <v>19</v>
      </c>
      <c r="I20" s="148">
        <f t="shared" si="5"/>
        <v>3</v>
      </c>
      <c r="J20" s="148">
        <f t="shared" si="5"/>
        <v>0</v>
      </c>
      <c r="K20" s="148">
        <f t="shared" si="5"/>
        <v>22</v>
      </c>
      <c r="L20" s="148">
        <f t="shared" si="5"/>
        <v>541</v>
      </c>
      <c r="M20" s="148">
        <f t="shared" si="5"/>
        <v>0</v>
      </c>
      <c r="N20" s="148">
        <f t="shared" si="5"/>
        <v>40</v>
      </c>
      <c r="O20" s="148">
        <f t="shared" si="5"/>
        <v>581</v>
      </c>
      <c r="P20" s="148">
        <f t="shared" si="5"/>
        <v>563</v>
      </c>
      <c r="Q20" s="148">
        <f t="shared" si="5"/>
        <v>3</v>
      </c>
      <c r="R20" s="148">
        <f t="shared" si="5"/>
        <v>40</v>
      </c>
      <c r="S20" s="148">
        <f t="shared" si="5"/>
        <v>606</v>
      </c>
    </row>
    <row r="21" spans="1:19" s="238" customFormat="1" ht="15">
      <c r="A21" s="239"/>
      <c r="B21" s="240" t="s">
        <v>5</v>
      </c>
      <c r="C21" s="148" t="s">
        <v>99</v>
      </c>
      <c r="D21" s="160">
        <v>281</v>
      </c>
      <c r="E21" s="160">
        <v>0</v>
      </c>
      <c r="F21" s="160">
        <v>0</v>
      </c>
      <c r="G21" s="160">
        <f>SUM(D21:F21)</f>
        <v>281</v>
      </c>
      <c r="H21" s="160">
        <v>387</v>
      </c>
      <c r="I21" s="160">
        <v>0</v>
      </c>
      <c r="J21" s="160">
        <v>0</v>
      </c>
      <c r="K21" s="160">
        <f>SUM(H21:J21)</f>
        <v>387</v>
      </c>
      <c r="L21" s="160">
        <v>432</v>
      </c>
      <c r="M21" s="160">
        <v>0</v>
      </c>
      <c r="N21" s="160">
        <v>95</v>
      </c>
      <c r="O21" s="160">
        <f>SUM(L21:N21)</f>
        <v>527</v>
      </c>
      <c r="P21" s="160">
        <f t="shared" ref="P21:S22" si="6">D21+H21+L21</f>
        <v>1100</v>
      </c>
      <c r="Q21" s="160">
        <f t="shared" si="6"/>
        <v>0</v>
      </c>
      <c r="R21" s="160">
        <f t="shared" si="6"/>
        <v>95</v>
      </c>
      <c r="S21" s="160">
        <f t="shared" si="6"/>
        <v>1195</v>
      </c>
    </row>
    <row r="22" spans="1:19" s="238" customFormat="1" ht="15">
      <c r="A22" s="239"/>
      <c r="B22" s="240"/>
      <c r="C22" s="148" t="s">
        <v>100</v>
      </c>
      <c r="D22" s="148">
        <v>1</v>
      </c>
      <c r="E22" s="148">
        <v>0</v>
      </c>
      <c r="F22" s="148">
        <v>0</v>
      </c>
      <c r="G22" s="148">
        <v>1</v>
      </c>
      <c r="H22" s="148">
        <v>3</v>
      </c>
      <c r="I22" s="148">
        <v>0</v>
      </c>
      <c r="J22" s="148">
        <v>0</v>
      </c>
      <c r="K22" s="148">
        <f>SUM(H22:J22)</f>
        <v>3</v>
      </c>
      <c r="L22" s="148">
        <v>48</v>
      </c>
      <c r="M22" s="148">
        <v>0</v>
      </c>
      <c r="N22" s="148">
        <v>0</v>
      </c>
      <c r="O22" s="148">
        <f>SUM(L22:N22)</f>
        <v>48</v>
      </c>
      <c r="P22" s="148">
        <f t="shared" si="6"/>
        <v>52</v>
      </c>
      <c r="Q22" s="148">
        <f t="shared" si="6"/>
        <v>0</v>
      </c>
      <c r="R22" s="148">
        <f t="shared" si="6"/>
        <v>0</v>
      </c>
      <c r="S22" s="148">
        <f t="shared" si="6"/>
        <v>52</v>
      </c>
    </row>
    <row r="23" spans="1:19" s="238" customFormat="1" ht="15">
      <c r="A23" s="239"/>
      <c r="B23" s="240"/>
      <c r="C23" s="148" t="s">
        <v>96</v>
      </c>
      <c r="D23" s="148">
        <f t="shared" ref="D23:S23" si="7">SUM(D21:D22)</f>
        <v>282</v>
      </c>
      <c r="E23" s="148">
        <f t="shared" si="7"/>
        <v>0</v>
      </c>
      <c r="F23" s="148">
        <f t="shared" si="7"/>
        <v>0</v>
      </c>
      <c r="G23" s="148">
        <f t="shared" si="7"/>
        <v>282</v>
      </c>
      <c r="H23" s="148">
        <f t="shared" si="7"/>
        <v>390</v>
      </c>
      <c r="I23" s="148">
        <f t="shared" si="7"/>
        <v>0</v>
      </c>
      <c r="J23" s="148">
        <f t="shared" si="7"/>
        <v>0</v>
      </c>
      <c r="K23" s="148">
        <f t="shared" si="7"/>
        <v>390</v>
      </c>
      <c r="L23" s="148">
        <f t="shared" si="7"/>
        <v>480</v>
      </c>
      <c r="M23" s="148">
        <f t="shared" si="7"/>
        <v>0</v>
      </c>
      <c r="N23" s="148">
        <f t="shared" si="7"/>
        <v>95</v>
      </c>
      <c r="O23" s="148">
        <f t="shared" si="7"/>
        <v>575</v>
      </c>
      <c r="P23" s="148">
        <f t="shared" si="7"/>
        <v>1152</v>
      </c>
      <c r="Q23" s="148">
        <f t="shared" si="7"/>
        <v>0</v>
      </c>
      <c r="R23" s="148">
        <f t="shared" si="7"/>
        <v>95</v>
      </c>
      <c r="S23" s="242">
        <f t="shared" si="7"/>
        <v>1247</v>
      </c>
    </row>
    <row r="24" spans="1:19" s="238" customFormat="1" ht="15">
      <c r="A24" s="239"/>
      <c r="B24" s="240" t="s">
        <v>4</v>
      </c>
      <c r="C24" s="148" t="s">
        <v>99</v>
      </c>
      <c r="D24" s="148">
        <v>0</v>
      </c>
      <c r="E24" s="148">
        <v>3</v>
      </c>
      <c r="F24" s="148">
        <v>0</v>
      </c>
      <c r="G24" s="148">
        <f>SUM(D24:F24)</f>
        <v>3</v>
      </c>
      <c r="H24" s="148">
        <v>515</v>
      </c>
      <c r="I24" s="148">
        <v>3</v>
      </c>
      <c r="J24" s="148">
        <v>0</v>
      </c>
      <c r="K24" s="148">
        <f>SUM(H24:J24)</f>
        <v>518</v>
      </c>
      <c r="L24" s="148">
        <v>338</v>
      </c>
      <c r="M24" s="148">
        <v>1</v>
      </c>
      <c r="N24" s="148">
        <v>5</v>
      </c>
      <c r="O24" s="148">
        <f>SUM(L24:N24)</f>
        <v>344</v>
      </c>
      <c r="P24" s="148">
        <f t="shared" ref="P24:S25" si="8">D24+H24+L24</f>
        <v>853</v>
      </c>
      <c r="Q24" s="148">
        <f t="shared" si="8"/>
        <v>7</v>
      </c>
      <c r="R24" s="148">
        <f t="shared" si="8"/>
        <v>5</v>
      </c>
      <c r="S24" s="148">
        <f t="shared" si="8"/>
        <v>865</v>
      </c>
    </row>
    <row r="25" spans="1:19" s="238" customFormat="1" ht="15">
      <c r="A25" s="239"/>
      <c r="B25" s="240"/>
      <c r="C25" s="148" t="s">
        <v>100</v>
      </c>
      <c r="D25" s="148">
        <v>37</v>
      </c>
      <c r="E25" s="148">
        <v>0</v>
      </c>
      <c r="F25" s="148">
        <v>0</v>
      </c>
      <c r="G25" s="148">
        <f>SUM(D25:F25)</f>
        <v>37</v>
      </c>
      <c r="H25" s="148">
        <v>61</v>
      </c>
      <c r="I25" s="148">
        <v>0</v>
      </c>
      <c r="J25" s="148">
        <v>0</v>
      </c>
      <c r="K25" s="148">
        <f>SUM(H25:J25)</f>
        <v>61</v>
      </c>
      <c r="L25" s="148">
        <v>57</v>
      </c>
      <c r="M25" s="148">
        <v>0</v>
      </c>
      <c r="N25" s="148">
        <v>0</v>
      </c>
      <c r="O25" s="148">
        <f>SUM(L25:N25)</f>
        <v>57</v>
      </c>
      <c r="P25" s="148">
        <f t="shared" si="8"/>
        <v>155</v>
      </c>
      <c r="Q25" s="148">
        <f t="shared" si="8"/>
        <v>0</v>
      </c>
      <c r="R25" s="148">
        <f t="shared" si="8"/>
        <v>0</v>
      </c>
      <c r="S25" s="148">
        <f t="shared" si="8"/>
        <v>155</v>
      </c>
    </row>
    <row r="26" spans="1:19" s="238" customFormat="1" ht="15">
      <c r="A26" s="239"/>
      <c r="B26" s="240"/>
      <c r="C26" s="148" t="s">
        <v>96</v>
      </c>
      <c r="D26" s="148">
        <f t="shared" ref="D26:S26" si="9">SUM(D24:D25)</f>
        <v>37</v>
      </c>
      <c r="E26" s="148">
        <f t="shared" si="9"/>
        <v>3</v>
      </c>
      <c r="F26" s="148">
        <f t="shared" si="9"/>
        <v>0</v>
      </c>
      <c r="G26" s="148">
        <f t="shared" si="9"/>
        <v>40</v>
      </c>
      <c r="H26" s="148">
        <f t="shared" si="9"/>
        <v>576</v>
      </c>
      <c r="I26" s="148">
        <f t="shared" si="9"/>
        <v>3</v>
      </c>
      <c r="J26" s="148">
        <f t="shared" si="9"/>
        <v>0</v>
      </c>
      <c r="K26" s="148">
        <f t="shared" si="9"/>
        <v>579</v>
      </c>
      <c r="L26" s="148">
        <f t="shared" si="9"/>
        <v>395</v>
      </c>
      <c r="M26" s="148">
        <f t="shared" si="9"/>
        <v>1</v>
      </c>
      <c r="N26" s="148">
        <f t="shared" si="9"/>
        <v>5</v>
      </c>
      <c r="O26" s="148">
        <f t="shared" si="9"/>
        <v>401</v>
      </c>
      <c r="P26" s="148">
        <f t="shared" si="9"/>
        <v>1008</v>
      </c>
      <c r="Q26" s="148">
        <f t="shared" si="9"/>
        <v>7</v>
      </c>
      <c r="R26" s="148">
        <f t="shared" si="9"/>
        <v>5</v>
      </c>
      <c r="S26" s="242">
        <f t="shared" si="9"/>
        <v>1020</v>
      </c>
    </row>
    <row r="27" spans="1:19" s="238" customFormat="1" ht="15">
      <c r="A27" s="239"/>
      <c r="B27" s="240" t="s">
        <v>0</v>
      </c>
      <c r="C27" s="148" t="s">
        <v>99</v>
      </c>
      <c r="D27" s="148">
        <f t="shared" ref="D27:O28" si="10">D18+D21+D24</f>
        <v>284</v>
      </c>
      <c r="E27" s="148">
        <f t="shared" si="10"/>
        <v>3</v>
      </c>
      <c r="F27" s="148">
        <f t="shared" si="10"/>
        <v>0</v>
      </c>
      <c r="G27" s="148">
        <f t="shared" si="10"/>
        <v>287</v>
      </c>
      <c r="H27" s="148">
        <f t="shared" si="10"/>
        <v>915</v>
      </c>
      <c r="I27" s="148">
        <f t="shared" si="10"/>
        <v>6</v>
      </c>
      <c r="J27" s="148">
        <f t="shared" si="10"/>
        <v>0</v>
      </c>
      <c r="K27" s="148">
        <f t="shared" si="10"/>
        <v>921</v>
      </c>
      <c r="L27" s="148">
        <f t="shared" si="10"/>
        <v>1264</v>
      </c>
      <c r="M27" s="148">
        <f>M21+M24</f>
        <v>1</v>
      </c>
      <c r="N27" s="148">
        <f>N21+N24</f>
        <v>100</v>
      </c>
      <c r="O27" s="148">
        <f>SUM(L27:N27)</f>
        <v>1365</v>
      </c>
      <c r="P27" s="148">
        <f t="shared" ref="P27:R28" si="11">P18+P21+P24</f>
        <v>2463</v>
      </c>
      <c r="Q27" s="148">
        <f t="shared" si="11"/>
        <v>10</v>
      </c>
      <c r="R27" s="148">
        <f t="shared" si="11"/>
        <v>140</v>
      </c>
      <c r="S27" s="242">
        <f>SUM(P27:R27)</f>
        <v>2613</v>
      </c>
    </row>
    <row r="28" spans="1:19" s="238" customFormat="1" ht="15">
      <c r="A28" s="239"/>
      <c r="B28" s="240"/>
      <c r="C28" s="148" t="s">
        <v>100</v>
      </c>
      <c r="D28" s="148">
        <f>D22+D25</f>
        <v>38</v>
      </c>
      <c r="E28" s="148">
        <f t="shared" si="10"/>
        <v>0</v>
      </c>
      <c r="F28" s="148">
        <f t="shared" si="10"/>
        <v>0</v>
      </c>
      <c r="G28" s="148">
        <f t="shared" si="10"/>
        <v>38</v>
      </c>
      <c r="H28" s="148">
        <f t="shared" si="10"/>
        <v>70</v>
      </c>
      <c r="I28" s="148">
        <f t="shared" si="10"/>
        <v>0</v>
      </c>
      <c r="J28" s="148">
        <f t="shared" si="10"/>
        <v>0</v>
      </c>
      <c r="K28" s="148">
        <f t="shared" si="10"/>
        <v>70</v>
      </c>
      <c r="L28" s="148">
        <f t="shared" si="10"/>
        <v>152</v>
      </c>
      <c r="M28" s="148">
        <f t="shared" si="10"/>
        <v>0</v>
      </c>
      <c r="N28" s="148">
        <f t="shared" si="10"/>
        <v>0</v>
      </c>
      <c r="O28" s="148">
        <f t="shared" si="10"/>
        <v>152</v>
      </c>
      <c r="P28" s="148">
        <f t="shared" si="11"/>
        <v>260</v>
      </c>
      <c r="Q28" s="148">
        <f t="shared" si="11"/>
        <v>0</v>
      </c>
      <c r="R28" s="148">
        <f t="shared" si="11"/>
        <v>0</v>
      </c>
      <c r="S28" s="242">
        <f>S19+S22+S25</f>
        <v>260</v>
      </c>
    </row>
    <row r="29" spans="1:19" s="238" customFormat="1" ht="15">
      <c r="A29" s="243"/>
      <c r="B29" s="244"/>
      <c r="C29" s="153" t="s">
        <v>96</v>
      </c>
      <c r="D29" s="153">
        <f t="shared" ref="D29:S29" si="12">SUM(D27:D28)</f>
        <v>322</v>
      </c>
      <c r="E29" s="153">
        <f t="shared" si="12"/>
        <v>3</v>
      </c>
      <c r="F29" s="153">
        <f t="shared" si="12"/>
        <v>0</v>
      </c>
      <c r="G29" s="153">
        <f t="shared" si="12"/>
        <v>325</v>
      </c>
      <c r="H29" s="153">
        <f t="shared" si="12"/>
        <v>985</v>
      </c>
      <c r="I29" s="153">
        <f t="shared" si="12"/>
        <v>6</v>
      </c>
      <c r="J29" s="153">
        <f t="shared" si="12"/>
        <v>0</v>
      </c>
      <c r="K29" s="153">
        <f t="shared" si="12"/>
        <v>991</v>
      </c>
      <c r="L29" s="153">
        <f t="shared" si="12"/>
        <v>1416</v>
      </c>
      <c r="M29" s="153">
        <f t="shared" si="12"/>
        <v>1</v>
      </c>
      <c r="N29" s="153">
        <f t="shared" si="12"/>
        <v>100</v>
      </c>
      <c r="O29" s="153">
        <f t="shared" si="12"/>
        <v>1517</v>
      </c>
      <c r="P29" s="153">
        <f t="shared" si="12"/>
        <v>2723</v>
      </c>
      <c r="Q29" s="153">
        <f t="shared" si="12"/>
        <v>10</v>
      </c>
      <c r="R29" s="153">
        <f t="shared" si="12"/>
        <v>140</v>
      </c>
      <c r="S29" s="245">
        <f t="shared" si="12"/>
        <v>2873</v>
      </c>
    </row>
    <row r="30" spans="1:19" s="238" customFormat="1" ht="15">
      <c r="A30" s="237" t="s">
        <v>16</v>
      </c>
      <c r="B30" s="194" t="s">
        <v>6</v>
      </c>
      <c r="C30" s="160" t="s">
        <v>99</v>
      </c>
      <c r="D30" s="160">
        <v>0</v>
      </c>
      <c r="E30" s="160">
        <v>0</v>
      </c>
      <c r="F30" s="160">
        <v>0</v>
      </c>
      <c r="G30" s="160">
        <v>0</v>
      </c>
      <c r="H30" s="160">
        <v>0</v>
      </c>
      <c r="I30" s="160">
        <v>0</v>
      </c>
      <c r="J30" s="160">
        <v>0</v>
      </c>
      <c r="K30" s="160">
        <v>0</v>
      </c>
      <c r="L30" s="160">
        <v>0</v>
      </c>
      <c r="M30" s="160">
        <v>0</v>
      </c>
      <c r="N30" s="160">
        <v>0</v>
      </c>
      <c r="O30" s="160">
        <v>0</v>
      </c>
      <c r="P30" s="160">
        <v>0</v>
      </c>
      <c r="Q30" s="160">
        <v>0</v>
      </c>
      <c r="R30" s="160">
        <v>0</v>
      </c>
      <c r="S30" s="241">
        <v>0</v>
      </c>
    </row>
    <row r="31" spans="1:19" s="238" customFormat="1" ht="15">
      <c r="A31" s="239"/>
      <c r="B31" s="240"/>
      <c r="C31" s="148" t="s">
        <v>100</v>
      </c>
      <c r="D31" s="247">
        <v>0</v>
      </c>
      <c r="E31" s="247">
        <v>0</v>
      </c>
      <c r="F31" s="247">
        <v>0</v>
      </c>
      <c r="G31" s="247">
        <v>0</v>
      </c>
      <c r="H31" s="247">
        <v>0</v>
      </c>
      <c r="I31" s="247">
        <v>0</v>
      </c>
      <c r="J31" s="247">
        <v>0</v>
      </c>
      <c r="K31" s="247">
        <v>0</v>
      </c>
      <c r="L31" s="247">
        <v>0</v>
      </c>
      <c r="M31" s="247">
        <v>0</v>
      </c>
      <c r="N31" s="247">
        <v>0</v>
      </c>
      <c r="O31" s="247">
        <v>0</v>
      </c>
      <c r="P31" s="247">
        <v>0</v>
      </c>
      <c r="Q31" s="247">
        <v>0</v>
      </c>
      <c r="R31" s="247">
        <v>0</v>
      </c>
      <c r="S31" s="248">
        <v>0</v>
      </c>
    </row>
    <row r="32" spans="1:19" s="238" customFormat="1" ht="15">
      <c r="A32" s="239"/>
      <c r="B32" s="240"/>
      <c r="C32" s="148" t="s">
        <v>96</v>
      </c>
      <c r="D32" s="148">
        <v>0</v>
      </c>
      <c r="E32" s="148">
        <v>0</v>
      </c>
      <c r="F32" s="148">
        <v>0</v>
      </c>
      <c r="G32" s="148">
        <v>0</v>
      </c>
      <c r="H32" s="148">
        <v>0</v>
      </c>
      <c r="I32" s="148">
        <v>0</v>
      </c>
      <c r="J32" s="148">
        <v>0</v>
      </c>
      <c r="K32" s="148">
        <v>0</v>
      </c>
      <c r="L32" s="148">
        <v>0</v>
      </c>
      <c r="M32" s="148">
        <v>0</v>
      </c>
      <c r="N32" s="148">
        <v>0</v>
      </c>
      <c r="O32" s="148">
        <v>0</v>
      </c>
      <c r="P32" s="148">
        <v>0</v>
      </c>
      <c r="Q32" s="148">
        <v>0</v>
      </c>
      <c r="R32" s="148">
        <v>0</v>
      </c>
      <c r="S32" s="242">
        <v>0</v>
      </c>
    </row>
    <row r="33" spans="1:19" s="238" customFormat="1" ht="15">
      <c r="A33" s="239"/>
      <c r="B33" s="240" t="s">
        <v>5</v>
      </c>
      <c r="C33" s="148" t="s">
        <v>99</v>
      </c>
      <c r="D33" s="148">
        <v>15</v>
      </c>
      <c r="E33" s="148">
        <v>0</v>
      </c>
      <c r="F33" s="148">
        <v>0</v>
      </c>
      <c r="G33" s="148">
        <f>SUM(D33:F33)</f>
        <v>15</v>
      </c>
      <c r="H33" s="148">
        <v>7</v>
      </c>
      <c r="I33" s="148">
        <v>0</v>
      </c>
      <c r="J33" s="148">
        <v>0</v>
      </c>
      <c r="K33" s="148">
        <f>SUM(H33:J33)</f>
        <v>7</v>
      </c>
      <c r="L33" s="148">
        <v>22</v>
      </c>
      <c r="M33" s="148">
        <v>0</v>
      </c>
      <c r="N33" s="148">
        <v>2</v>
      </c>
      <c r="O33" s="148">
        <f>SUM(L33:N33)</f>
        <v>24</v>
      </c>
      <c r="P33" s="148">
        <f t="shared" ref="P33:R34" si="13">D33+H33+L33</f>
        <v>44</v>
      </c>
      <c r="Q33" s="148">
        <f t="shared" si="13"/>
        <v>0</v>
      </c>
      <c r="R33" s="148">
        <f t="shared" si="13"/>
        <v>2</v>
      </c>
      <c r="S33" s="242">
        <f>SUM(P33:R33)</f>
        <v>46</v>
      </c>
    </row>
    <row r="34" spans="1:19" s="238" customFormat="1" ht="15">
      <c r="A34" s="239"/>
      <c r="B34" s="240"/>
      <c r="C34" s="148" t="s">
        <v>100</v>
      </c>
      <c r="D34" s="148">
        <v>0</v>
      </c>
      <c r="E34" s="148">
        <v>0</v>
      </c>
      <c r="F34" s="148">
        <v>0</v>
      </c>
      <c r="G34" s="148">
        <v>0</v>
      </c>
      <c r="H34" s="148">
        <v>0</v>
      </c>
      <c r="I34" s="148">
        <v>0</v>
      </c>
      <c r="J34" s="148">
        <v>0</v>
      </c>
      <c r="K34" s="148">
        <v>0</v>
      </c>
      <c r="L34" s="148">
        <v>4</v>
      </c>
      <c r="M34" s="148">
        <v>0</v>
      </c>
      <c r="N34" s="148">
        <v>0</v>
      </c>
      <c r="O34" s="148">
        <f>SUM(L34:N34)</f>
        <v>4</v>
      </c>
      <c r="P34" s="148">
        <f t="shared" si="13"/>
        <v>4</v>
      </c>
      <c r="Q34" s="148">
        <f t="shared" si="13"/>
        <v>0</v>
      </c>
      <c r="R34" s="148">
        <f t="shared" si="13"/>
        <v>0</v>
      </c>
      <c r="S34" s="148">
        <f>G34+K34+O34</f>
        <v>4</v>
      </c>
    </row>
    <row r="35" spans="1:19" s="238" customFormat="1" ht="15">
      <c r="A35" s="239"/>
      <c r="B35" s="240"/>
      <c r="C35" s="148" t="s">
        <v>96</v>
      </c>
      <c r="D35" s="148">
        <f t="shared" ref="D35:S35" si="14">SUM(D33:D34)</f>
        <v>15</v>
      </c>
      <c r="E35" s="148">
        <f t="shared" si="14"/>
        <v>0</v>
      </c>
      <c r="F35" s="148">
        <f t="shared" si="14"/>
        <v>0</v>
      </c>
      <c r="G35" s="148">
        <f t="shared" si="14"/>
        <v>15</v>
      </c>
      <c r="H35" s="148">
        <f t="shared" si="14"/>
        <v>7</v>
      </c>
      <c r="I35" s="148">
        <f t="shared" si="14"/>
        <v>0</v>
      </c>
      <c r="J35" s="148">
        <f t="shared" si="14"/>
        <v>0</v>
      </c>
      <c r="K35" s="148">
        <f t="shared" si="14"/>
        <v>7</v>
      </c>
      <c r="L35" s="148">
        <f t="shared" si="14"/>
        <v>26</v>
      </c>
      <c r="M35" s="148">
        <f t="shared" si="14"/>
        <v>0</v>
      </c>
      <c r="N35" s="148">
        <f t="shared" si="14"/>
        <v>2</v>
      </c>
      <c r="O35" s="148">
        <f t="shared" si="14"/>
        <v>28</v>
      </c>
      <c r="P35" s="148">
        <f t="shared" si="14"/>
        <v>48</v>
      </c>
      <c r="Q35" s="148">
        <f t="shared" si="14"/>
        <v>0</v>
      </c>
      <c r="R35" s="148">
        <f t="shared" si="14"/>
        <v>2</v>
      </c>
      <c r="S35" s="242">
        <f t="shared" si="14"/>
        <v>50</v>
      </c>
    </row>
    <row r="36" spans="1:19" s="238" customFormat="1" ht="15">
      <c r="A36" s="239"/>
      <c r="B36" s="240" t="s">
        <v>4</v>
      </c>
      <c r="C36" s="148" t="s">
        <v>99</v>
      </c>
      <c r="D36" s="148">
        <v>0</v>
      </c>
      <c r="E36" s="148">
        <v>0</v>
      </c>
      <c r="F36" s="148">
        <v>0</v>
      </c>
      <c r="G36" s="148">
        <v>0</v>
      </c>
      <c r="H36" s="148">
        <v>0</v>
      </c>
      <c r="I36" s="148">
        <v>0</v>
      </c>
      <c r="J36" s="148">
        <v>0</v>
      </c>
      <c r="K36" s="148">
        <v>0</v>
      </c>
      <c r="L36" s="148">
        <v>0</v>
      </c>
      <c r="M36" s="148">
        <v>0</v>
      </c>
      <c r="N36" s="148">
        <v>0</v>
      </c>
      <c r="O36" s="148">
        <v>0</v>
      </c>
      <c r="P36" s="148">
        <v>0</v>
      </c>
      <c r="Q36" s="148">
        <v>0</v>
      </c>
      <c r="R36" s="148">
        <v>0</v>
      </c>
      <c r="S36" s="242">
        <v>0</v>
      </c>
    </row>
    <row r="37" spans="1:19" s="238" customFormat="1" ht="15">
      <c r="A37" s="239"/>
      <c r="B37" s="240"/>
      <c r="C37" s="148" t="s">
        <v>100</v>
      </c>
      <c r="D37" s="148">
        <v>0</v>
      </c>
      <c r="E37" s="148">
        <v>0</v>
      </c>
      <c r="F37" s="148">
        <v>0</v>
      </c>
      <c r="G37" s="148">
        <v>0</v>
      </c>
      <c r="H37" s="148">
        <v>0</v>
      </c>
      <c r="I37" s="148">
        <v>0</v>
      </c>
      <c r="J37" s="148">
        <v>0</v>
      </c>
      <c r="K37" s="148">
        <v>0</v>
      </c>
      <c r="L37" s="148">
        <v>0</v>
      </c>
      <c r="M37" s="148">
        <v>0</v>
      </c>
      <c r="N37" s="148">
        <v>0</v>
      </c>
      <c r="O37" s="148">
        <v>0</v>
      </c>
      <c r="P37" s="148">
        <v>0</v>
      </c>
      <c r="Q37" s="148">
        <v>0</v>
      </c>
      <c r="R37" s="148">
        <v>0</v>
      </c>
      <c r="S37" s="242">
        <v>0</v>
      </c>
    </row>
    <row r="38" spans="1:19" s="238" customFormat="1" ht="15">
      <c r="A38" s="239"/>
      <c r="B38" s="240"/>
      <c r="C38" s="148" t="s">
        <v>96</v>
      </c>
      <c r="D38" s="148">
        <v>0</v>
      </c>
      <c r="E38" s="148">
        <v>0</v>
      </c>
      <c r="F38" s="148">
        <v>0</v>
      </c>
      <c r="G38" s="148">
        <v>0</v>
      </c>
      <c r="H38" s="148">
        <v>0</v>
      </c>
      <c r="I38" s="148">
        <v>0</v>
      </c>
      <c r="J38" s="148">
        <v>0</v>
      </c>
      <c r="K38" s="148">
        <v>0</v>
      </c>
      <c r="L38" s="148">
        <v>0</v>
      </c>
      <c r="M38" s="148">
        <v>0</v>
      </c>
      <c r="N38" s="148">
        <v>0</v>
      </c>
      <c r="O38" s="148">
        <v>0</v>
      </c>
      <c r="P38" s="148">
        <v>0</v>
      </c>
      <c r="Q38" s="148">
        <v>0</v>
      </c>
      <c r="R38" s="148">
        <v>0</v>
      </c>
      <c r="S38" s="242">
        <v>0</v>
      </c>
    </row>
    <row r="39" spans="1:19" s="238" customFormat="1" ht="15">
      <c r="A39" s="239"/>
      <c r="B39" s="240" t="s">
        <v>0</v>
      </c>
      <c r="C39" s="148" t="s">
        <v>99</v>
      </c>
      <c r="D39" s="148">
        <f t="shared" ref="D39:S40" si="15">D30+D33+D36</f>
        <v>15</v>
      </c>
      <c r="E39" s="148">
        <f t="shared" si="15"/>
        <v>0</v>
      </c>
      <c r="F39" s="148">
        <f t="shared" si="15"/>
        <v>0</v>
      </c>
      <c r="G39" s="148">
        <f t="shared" si="15"/>
        <v>15</v>
      </c>
      <c r="H39" s="148">
        <f t="shared" si="15"/>
        <v>7</v>
      </c>
      <c r="I39" s="148">
        <f t="shared" si="15"/>
        <v>0</v>
      </c>
      <c r="J39" s="148">
        <f t="shared" si="15"/>
        <v>0</v>
      </c>
      <c r="K39" s="148">
        <f t="shared" si="15"/>
        <v>7</v>
      </c>
      <c r="L39" s="148">
        <f t="shared" si="15"/>
        <v>22</v>
      </c>
      <c r="M39" s="148">
        <f t="shared" si="15"/>
        <v>0</v>
      </c>
      <c r="N39" s="148">
        <f t="shared" si="15"/>
        <v>2</v>
      </c>
      <c r="O39" s="148">
        <f t="shared" si="15"/>
        <v>24</v>
      </c>
      <c r="P39" s="148">
        <f t="shared" si="15"/>
        <v>44</v>
      </c>
      <c r="Q39" s="148">
        <f t="shared" si="15"/>
        <v>0</v>
      </c>
      <c r="R39" s="148">
        <f t="shared" si="15"/>
        <v>2</v>
      </c>
      <c r="S39" s="242">
        <f t="shared" si="15"/>
        <v>46</v>
      </c>
    </row>
    <row r="40" spans="1:19" s="238" customFormat="1" ht="15">
      <c r="A40" s="239"/>
      <c r="B40" s="240"/>
      <c r="C40" s="148" t="s">
        <v>100</v>
      </c>
      <c r="D40" s="148">
        <f t="shared" si="15"/>
        <v>0</v>
      </c>
      <c r="E40" s="148">
        <f t="shared" si="15"/>
        <v>0</v>
      </c>
      <c r="F40" s="148">
        <f t="shared" si="15"/>
        <v>0</v>
      </c>
      <c r="G40" s="148">
        <f t="shared" si="15"/>
        <v>0</v>
      </c>
      <c r="H40" s="148">
        <f t="shared" si="15"/>
        <v>0</v>
      </c>
      <c r="I40" s="148">
        <f t="shared" si="15"/>
        <v>0</v>
      </c>
      <c r="J40" s="148">
        <f t="shared" si="15"/>
        <v>0</v>
      </c>
      <c r="K40" s="148">
        <f t="shared" si="15"/>
        <v>0</v>
      </c>
      <c r="L40" s="148">
        <f t="shared" si="15"/>
        <v>4</v>
      </c>
      <c r="M40" s="148">
        <f t="shared" si="15"/>
        <v>0</v>
      </c>
      <c r="N40" s="148">
        <f t="shared" si="15"/>
        <v>0</v>
      </c>
      <c r="O40" s="148">
        <f t="shared" si="15"/>
        <v>4</v>
      </c>
      <c r="P40" s="148">
        <f t="shared" si="15"/>
        <v>4</v>
      </c>
      <c r="Q40" s="148">
        <f t="shared" si="15"/>
        <v>0</v>
      </c>
      <c r="R40" s="148">
        <f t="shared" si="15"/>
        <v>0</v>
      </c>
      <c r="S40" s="242">
        <f t="shared" si="15"/>
        <v>4</v>
      </c>
    </row>
    <row r="41" spans="1:19" s="238" customFormat="1" ht="15">
      <c r="A41" s="243"/>
      <c r="B41" s="244"/>
      <c r="C41" s="153" t="s">
        <v>96</v>
      </c>
      <c r="D41" s="153">
        <f t="shared" ref="D41:S41" si="16">SUM(D39:D40)</f>
        <v>15</v>
      </c>
      <c r="E41" s="153">
        <f t="shared" si="16"/>
        <v>0</v>
      </c>
      <c r="F41" s="153">
        <f t="shared" si="16"/>
        <v>0</v>
      </c>
      <c r="G41" s="153">
        <f t="shared" si="16"/>
        <v>15</v>
      </c>
      <c r="H41" s="153">
        <f t="shared" si="16"/>
        <v>7</v>
      </c>
      <c r="I41" s="153">
        <f t="shared" si="16"/>
        <v>0</v>
      </c>
      <c r="J41" s="153">
        <f t="shared" si="16"/>
        <v>0</v>
      </c>
      <c r="K41" s="153">
        <f t="shared" si="16"/>
        <v>7</v>
      </c>
      <c r="L41" s="153">
        <f t="shared" si="16"/>
        <v>26</v>
      </c>
      <c r="M41" s="153">
        <f t="shared" si="16"/>
        <v>0</v>
      </c>
      <c r="N41" s="153">
        <f t="shared" si="16"/>
        <v>2</v>
      </c>
      <c r="O41" s="153">
        <f t="shared" si="16"/>
        <v>28</v>
      </c>
      <c r="P41" s="153">
        <f t="shared" si="16"/>
        <v>48</v>
      </c>
      <c r="Q41" s="153">
        <f t="shared" si="16"/>
        <v>0</v>
      </c>
      <c r="R41" s="153">
        <f t="shared" si="16"/>
        <v>2</v>
      </c>
      <c r="S41" s="245">
        <f t="shared" si="16"/>
        <v>50</v>
      </c>
    </row>
    <row r="42" spans="1:19" s="238" customFormat="1" ht="15">
      <c r="A42" s="246" t="s">
        <v>15</v>
      </c>
      <c r="B42" s="249" t="s">
        <v>6</v>
      </c>
      <c r="C42" s="146" t="s">
        <v>99</v>
      </c>
      <c r="D42" s="160">
        <v>0</v>
      </c>
      <c r="E42" s="160">
        <v>0</v>
      </c>
      <c r="F42" s="160">
        <v>0</v>
      </c>
      <c r="G42" s="160">
        <v>0</v>
      </c>
      <c r="H42" s="160">
        <v>0</v>
      </c>
      <c r="I42" s="160">
        <v>0</v>
      </c>
      <c r="J42" s="160">
        <v>0</v>
      </c>
      <c r="K42" s="160">
        <v>0</v>
      </c>
      <c r="L42" s="160">
        <v>0</v>
      </c>
      <c r="M42" s="160">
        <v>0</v>
      </c>
      <c r="N42" s="160">
        <v>0</v>
      </c>
      <c r="O42" s="160">
        <v>0</v>
      </c>
      <c r="P42" s="160">
        <v>0</v>
      </c>
      <c r="Q42" s="160">
        <v>0</v>
      </c>
      <c r="R42" s="160">
        <v>0</v>
      </c>
      <c r="S42" s="241">
        <v>0</v>
      </c>
    </row>
    <row r="43" spans="1:19" s="238" customFormat="1" ht="15">
      <c r="A43" s="239"/>
      <c r="B43" s="240"/>
      <c r="C43" s="148" t="s">
        <v>100</v>
      </c>
      <c r="D43" s="148">
        <v>0</v>
      </c>
      <c r="E43" s="148">
        <v>0</v>
      </c>
      <c r="F43" s="148">
        <v>0</v>
      </c>
      <c r="G43" s="148">
        <v>0</v>
      </c>
      <c r="H43" s="148">
        <v>0</v>
      </c>
      <c r="I43" s="148">
        <v>0</v>
      </c>
      <c r="J43" s="148">
        <v>0</v>
      </c>
      <c r="K43" s="148">
        <v>0</v>
      </c>
      <c r="L43" s="148">
        <v>0</v>
      </c>
      <c r="M43" s="148">
        <v>0</v>
      </c>
      <c r="N43" s="148">
        <v>0</v>
      </c>
      <c r="O43" s="148">
        <v>0</v>
      </c>
      <c r="P43" s="148">
        <v>0</v>
      </c>
      <c r="Q43" s="148">
        <v>0</v>
      </c>
      <c r="R43" s="148">
        <v>0</v>
      </c>
      <c r="S43" s="242">
        <v>0</v>
      </c>
    </row>
    <row r="44" spans="1:19" s="238" customFormat="1" ht="15">
      <c r="A44" s="239"/>
      <c r="B44" s="240"/>
      <c r="C44" s="148" t="s">
        <v>96</v>
      </c>
      <c r="D44" s="148">
        <v>0</v>
      </c>
      <c r="E44" s="148">
        <v>0</v>
      </c>
      <c r="F44" s="148">
        <v>0</v>
      </c>
      <c r="G44" s="148">
        <v>0</v>
      </c>
      <c r="H44" s="148">
        <v>0</v>
      </c>
      <c r="I44" s="148">
        <v>0</v>
      </c>
      <c r="J44" s="148">
        <v>0</v>
      </c>
      <c r="K44" s="148">
        <v>0</v>
      </c>
      <c r="L44" s="148">
        <v>0</v>
      </c>
      <c r="M44" s="148">
        <v>0</v>
      </c>
      <c r="N44" s="148">
        <v>0</v>
      </c>
      <c r="O44" s="148">
        <v>0</v>
      </c>
      <c r="P44" s="148">
        <v>0</v>
      </c>
      <c r="Q44" s="148">
        <v>0</v>
      </c>
      <c r="R44" s="148">
        <v>0</v>
      </c>
      <c r="S44" s="242">
        <v>0</v>
      </c>
    </row>
    <row r="45" spans="1:19" s="238" customFormat="1" ht="15">
      <c r="A45" s="239"/>
      <c r="B45" s="240" t="s">
        <v>5</v>
      </c>
      <c r="C45" s="148" t="s">
        <v>99</v>
      </c>
      <c r="D45" s="250">
        <v>662</v>
      </c>
      <c r="E45" s="148">
        <v>2</v>
      </c>
      <c r="F45" s="148">
        <v>0</v>
      </c>
      <c r="G45" s="250">
        <f>SUM(D45:F45)</f>
        <v>664</v>
      </c>
      <c r="H45" s="250">
        <v>621</v>
      </c>
      <c r="I45" s="148">
        <v>19</v>
      </c>
      <c r="J45" s="148">
        <v>0</v>
      </c>
      <c r="K45" s="250">
        <f>SUM(H45:J45)</f>
        <v>640</v>
      </c>
      <c r="L45" s="250">
        <v>1151</v>
      </c>
      <c r="M45" s="148">
        <v>4</v>
      </c>
      <c r="N45" s="250">
        <v>605</v>
      </c>
      <c r="O45" s="250">
        <f>SUM(L45:N45)</f>
        <v>1760</v>
      </c>
      <c r="P45" s="250">
        <f t="shared" ref="P45:S46" si="17">D45+H45+L45</f>
        <v>2434</v>
      </c>
      <c r="Q45" s="250">
        <f t="shared" si="17"/>
        <v>25</v>
      </c>
      <c r="R45" s="250">
        <f t="shared" si="17"/>
        <v>605</v>
      </c>
      <c r="S45" s="250">
        <f t="shared" si="17"/>
        <v>3064</v>
      </c>
    </row>
    <row r="46" spans="1:19" s="238" customFormat="1" ht="15">
      <c r="A46" s="239"/>
      <c r="B46" s="240"/>
      <c r="C46" s="148" t="s">
        <v>100</v>
      </c>
      <c r="D46" s="250">
        <v>49</v>
      </c>
      <c r="E46" s="148">
        <v>0</v>
      </c>
      <c r="F46" s="148">
        <v>0</v>
      </c>
      <c r="G46" s="250">
        <f>SUM(D46:F46)</f>
        <v>49</v>
      </c>
      <c r="H46" s="250">
        <v>10</v>
      </c>
      <c r="I46" s="148">
        <v>1</v>
      </c>
      <c r="J46" s="148">
        <v>0</v>
      </c>
      <c r="K46" s="250">
        <f>SUM(H46:J46)</f>
        <v>11</v>
      </c>
      <c r="L46" s="250">
        <v>22</v>
      </c>
      <c r="M46" s="148">
        <v>0</v>
      </c>
      <c r="N46" s="250">
        <v>0</v>
      </c>
      <c r="O46" s="250">
        <f>SUM(L46:N46)</f>
        <v>22</v>
      </c>
      <c r="P46" s="250">
        <f t="shared" si="17"/>
        <v>81</v>
      </c>
      <c r="Q46" s="250">
        <f t="shared" si="17"/>
        <v>1</v>
      </c>
      <c r="R46" s="250">
        <f t="shared" si="17"/>
        <v>0</v>
      </c>
      <c r="S46" s="250">
        <f t="shared" si="17"/>
        <v>82</v>
      </c>
    </row>
    <row r="47" spans="1:19" s="238" customFormat="1" ht="15">
      <c r="A47" s="239"/>
      <c r="B47" s="240"/>
      <c r="C47" s="148" t="s">
        <v>96</v>
      </c>
      <c r="D47" s="250">
        <f t="shared" ref="D47:S47" si="18">SUM(D45:D46)</f>
        <v>711</v>
      </c>
      <c r="E47" s="250">
        <f t="shared" si="18"/>
        <v>2</v>
      </c>
      <c r="F47" s="250">
        <f t="shared" si="18"/>
        <v>0</v>
      </c>
      <c r="G47" s="250">
        <f t="shared" si="18"/>
        <v>713</v>
      </c>
      <c r="H47" s="250">
        <f t="shared" si="18"/>
        <v>631</v>
      </c>
      <c r="I47" s="250">
        <f t="shared" si="18"/>
        <v>20</v>
      </c>
      <c r="J47" s="250">
        <f t="shared" si="18"/>
        <v>0</v>
      </c>
      <c r="K47" s="250">
        <f t="shared" si="18"/>
        <v>651</v>
      </c>
      <c r="L47" s="250">
        <f t="shared" si="18"/>
        <v>1173</v>
      </c>
      <c r="M47" s="250">
        <f t="shared" si="18"/>
        <v>4</v>
      </c>
      <c r="N47" s="250">
        <f t="shared" si="18"/>
        <v>605</v>
      </c>
      <c r="O47" s="250">
        <f t="shared" si="18"/>
        <v>1782</v>
      </c>
      <c r="P47" s="250">
        <f t="shared" si="18"/>
        <v>2515</v>
      </c>
      <c r="Q47" s="250">
        <f t="shared" si="18"/>
        <v>26</v>
      </c>
      <c r="R47" s="250">
        <f t="shared" si="18"/>
        <v>605</v>
      </c>
      <c r="S47" s="250">
        <f t="shared" si="18"/>
        <v>3146</v>
      </c>
    </row>
    <row r="48" spans="1:19" s="238" customFormat="1" ht="15">
      <c r="A48" s="239"/>
      <c r="B48" s="240" t="s">
        <v>4</v>
      </c>
      <c r="C48" s="148" t="s">
        <v>99</v>
      </c>
      <c r="D48" s="148">
        <v>0</v>
      </c>
      <c r="E48" s="148">
        <v>0</v>
      </c>
      <c r="F48" s="148">
        <v>0</v>
      </c>
      <c r="G48" s="148">
        <v>0</v>
      </c>
      <c r="H48" s="148">
        <v>0</v>
      </c>
      <c r="I48" s="148">
        <v>0</v>
      </c>
      <c r="J48" s="148">
        <v>0</v>
      </c>
      <c r="K48" s="148">
        <v>0</v>
      </c>
      <c r="L48" s="148">
        <v>0</v>
      </c>
      <c r="M48" s="148">
        <v>0</v>
      </c>
      <c r="N48" s="148">
        <v>0</v>
      </c>
      <c r="O48" s="148">
        <v>0</v>
      </c>
      <c r="P48" s="148">
        <v>0</v>
      </c>
      <c r="Q48" s="148">
        <v>0</v>
      </c>
      <c r="R48" s="148">
        <v>0</v>
      </c>
      <c r="S48" s="242">
        <v>0</v>
      </c>
    </row>
    <row r="49" spans="1:19" s="238" customFormat="1" ht="15">
      <c r="A49" s="239"/>
      <c r="B49" s="240"/>
      <c r="C49" s="148" t="s">
        <v>100</v>
      </c>
      <c r="D49" s="148">
        <v>0</v>
      </c>
      <c r="E49" s="148">
        <v>0</v>
      </c>
      <c r="F49" s="148">
        <v>0</v>
      </c>
      <c r="G49" s="148">
        <v>0</v>
      </c>
      <c r="H49" s="148">
        <v>0</v>
      </c>
      <c r="I49" s="148">
        <v>0</v>
      </c>
      <c r="J49" s="148">
        <v>0</v>
      </c>
      <c r="K49" s="148">
        <v>0</v>
      </c>
      <c r="L49" s="148">
        <v>0</v>
      </c>
      <c r="M49" s="148">
        <v>0</v>
      </c>
      <c r="N49" s="148">
        <v>0</v>
      </c>
      <c r="O49" s="148">
        <v>0</v>
      </c>
      <c r="P49" s="148">
        <v>0</v>
      </c>
      <c r="Q49" s="148">
        <v>0</v>
      </c>
      <c r="R49" s="148">
        <v>0</v>
      </c>
      <c r="S49" s="242">
        <v>0</v>
      </c>
    </row>
    <row r="50" spans="1:19" s="238" customFormat="1" ht="15">
      <c r="A50" s="239"/>
      <c r="B50" s="240"/>
      <c r="C50" s="148" t="s">
        <v>96</v>
      </c>
      <c r="D50" s="148">
        <v>0</v>
      </c>
      <c r="E50" s="148">
        <v>0</v>
      </c>
      <c r="F50" s="148">
        <v>0</v>
      </c>
      <c r="G50" s="148">
        <v>0</v>
      </c>
      <c r="H50" s="148">
        <v>0</v>
      </c>
      <c r="I50" s="148">
        <v>0</v>
      </c>
      <c r="J50" s="148">
        <v>0</v>
      </c>
      <c r="K50" s="148">
        <v>0</v>
      </c>
      <c r="L50" s="148">
        <v>0</v>
      </c>
      <c r="M50" s="148">
        <v>0</v>
      </c>
      <c r="N50" s="148">
        <v>0</v>
      </c>
      <c r="O50" s="148">
        <v>0</v>
      </c>
      <c r="P50" s="148">
        <v>0</v>
      </c>
      <c r="Q50" s="148">
        <v>0</v>
      </c>
      <c r="R50" s="148">
        <v>0</v>
      </c>
      <c r="S50" s="242">
        <v>0</v>
      </c>
    </row>
    <row r="51" spans="1:19" s="238" customFormat="1" ht="15">
      <c r="A51" s="239"/>
      <c r="B51" s="240" t="s">
        <v>0</v>
      </c>
      <c r="C51" s="148" t="s">
        <v>99</v>
      </c>
      <c r="D51" s="250">
        <f>D45</f>
        <v>662</v>
      </c>
      <c r="E51" s="250">
        <f>E45</f>
        <v>2</v>
      </c>
      <c r="F51" s="250">
        <f>F45</f>
        <v>0</v>
      </c>
      <c r="G51" s="250">
        <f>SUM(D51:F51)</f>
        <v>664</v>
      </c>
      <c r="H51" s="250">
        <f t="shared" ref="H51:N51" si="19">H45</f>
        <v>621</v>
      </c>
      <c r="I51" s="250">
        <f t="shared" si="19"/>
        <v>19</v>
      </c>
      <c r="J51" s="250">
        <f t="shared" si="19"/>
        <v>0</v>
      </c>
      <c r="K51" s="250">
        <f t="shared" si="19"/>
        <v>640</v>
      </c>
      <c r="L51" s="250">
        <f t="shared" si="19"/>
        <v>1151</v>
      </c>
      <c r="M51" s="250">
        <f t="shared" si="19"/>
        <v>4</v>
      </c>
      <c r="N51" s="250">
        <f t="shared" si="19"/>
        <v>605</v>
      </c>
      <c r="O51" s="250">
        <f>SUM(L51:N51)</f>
        <v>1760</v>
      </c>
      <c r="P51" s="250">
        <f t="shared" ref="P51:R52" si="20">P45</f>
        <v>2434</v>
      </c>
      <c r="Q51" s="250">
        <f t="shared" si="20"/>
        <v>25</v>
      </c>
      <c r="R51" s="250">
        <f t="shared" si="20"/>
        <v>605</v>
      </c>
      <c r="S51" s="251">
        <f>SUM(P51:R51)</f>
        <v>3064</v>
      </c>
    </row>
    <row r="52" spans="1:19" s="238" customFormat="1" ht="15">
      <c r="A52" s="239"/>
      <c r="B52" s="240"/>
      <c r="C52" s="148" t="s">
        <v>100</v>
      </c>
      <c r="D52" s="250">
        <f>D46+D49</f>
        <v>49</v>
      </c>
      <c r="E52" s="250">
        <f>E46+E49</f>
        <v>0</v>
      </c>
      <c r="F52" s="250">
        <f>F46+F49</f>
        <v>0</v>
      </c>
      <c r="G52" s="250">
        <f>SUM(D52:F52)</f>
        <v>49</v>
      </c>
      <c r="H52" s="250">
        <f>H45</f>
        <v>621</v>
      </c>
      <c r="I52" s="250">
        <f>I45</f>
        <v>19</v>
      </c>
      <c r="J52" s="250">
        <f>J45</f>
        <v>0</v>
      </c>
      <c r="K52" s="250">
        <f>SUM(H52:J52)</f>
        <v>640</v>
      </c>
      <c r="L52" s="250">
        <f>L46</f>
        <v>22</v>
      </c>
      <c r="M52" s="250">
        <f>M46</f>
        <v>0</v>
      </c>
      <c r="N52" s="250">
        <f>SUM(L52:M52)</f>
        <v>22</v>
      </c>
      <c r="O52" s="250">
        <f>SUM(L52:N52)</f>
        <v>44</v>
      </c>
      <c r="P52" s="250">
        <f t="shared" si="20"/>
        <v>81</v>
      </c>
      <c r="Q52" s="250">
        <f t="shared" si="20"/>
        <v>1</v>
      </c>
      <c r="R52" s="250">
        <f t="shared" si="20"/>
        <v>0</v>
      </c>
      <c r="S52" s="251">
        <f>SUM(P52:R52)</f>
        <v>82</v>
      </c>
    </row>
    <row r="53" spans="1:19" s="238" customFormat="1" ht="15">
      <c r="A53" s="243"/>
      <c r="B53" s="244"/>
      <c r="C53" s="153" t="s">
        <v>96</v>
      </c>
      <c r="D53" s="252">
        <f t="shared" ref="D53:S53" si="21">SUM(D51:D52)</f>
        <v>711</v>
      </c>
      <c r="E53" s="252">
        <f t="shared" si="21"/>
        <v>2</v>
      </c>
      <c r="F53" s="252">
        <f t="shared" si="21"/>
        <v>0</v>
      </c>
      <c r="G53" s="252">
        <f t="shared" si="21"/>
        <v>713</v>
      </c>
      <c r="H53" s="252">
        <f t="shared" si="21"/>
        <v>1242</v>
      </c>
      <c r="I53" s="252">
        <f t="shared" si="21"/>
        <v>38</v>
      </c>
      <c r="J53" s="252">
        <f t="shared" si="21"/>
        <v>0</v>
      </c>
      <c r="K53" s="252">
        <f t="shared" si="21"/>
        <v>1280</v>
      </c>
      <c r="L53" s="252">
        <f t="shared" si="21"/>
        <v>1173</v>
      </c>
      <c r="M53" s="252">
        <f t="shared" si="21"/>
        <v>4</v>
      </c>
      <c r="N53" s="252">
        <f t="shared" si="21"/>
        <v>627</v>
      </c>
      <c r="O53" s="252">
        <f t="shared" si="21"/>
        <v>1804</v>
      </c>
      <c r="P53" s="252">
        <f t="shared" si="21"/>
        <v>2515</v>
      </c>
      <c r="Q53" s="252">
        <f t="shared" si="21"/>
        <v>26</v>
      </c>
      <c r="R53" s="252">
        <f t="shared" si="21"/>
        <v>605</v>
      </c>
      <c r="S53" s="253">
        <f t="shared" si="21"/>
        <v>3146</v>
      </c>
    </row>
    <row r="54" spans="1:19" s="238" customFormat="1" ht="15">
      <c r="A54" s="237" t="s">
        <v>14</v>
      </c>
      <c r="B54" s="194" t="s">
        <v>6</v>
      </c>
      <c r="C54" s="160" t="s">
        <v>99</v>
      </c>
      <c r="D54" s="160">
        <v>0</v>
      </c>
      <c r="E54" s="160">
        <v>0</v>
      </c>
      <c r="F54" s="160">
        <v>0</v>
      </c>
      <c r="G54" s="160">
        <v>0</v>
      </c>
      <c r="H54" s="160">
        <v>0</v>
      </c>
      <c r="I54" s="160">
        <v>0</v>
      </c>
      <c r="J54" s="160">
        <v>0</v>
      </c>
      <c r="K54" s="160">
        <v>0</v>
      </c>
      <c r="L54" s="160">
        <v>0</v>
      </c>
      <c r="M54" s="160">
        <v>0</v>
      </c>
      <c r="N54" s="160">
        <v>0</v>
      </c>
      <c r="O54" s="160">
        <v>0</v>
      </c>
      <c r="P54" s="160">
        <v>0</v>
      </c>
      <c r="Q54" s="160">
        <v>0</v>
      </c>
      <c r="R54" s="160">
        <v>0</v>
      </c>
      <c r="S54" s="241">
        <v>0</v>
      </c>
    </row>
    <row r="55" spans="1:19" s="238" customFormat="1" ht="15">
      <c r="A55" s="239"/>
      <c r="B55" s="240"/>
      <c r="C55" s="148" t="s">
        <v>100</v>
      </c>
      <c r="D55" s="148">
        <v>0</v>
      </c>
      <c r="E55" s="148">
        <v>0</v>
      </c>
      <c r="F55" s="148">
        <v>0</v>
      </c>
      <c r="G55" s="148">
        <v>0</v>
      </c>
      <c r="H55" s="148">
        <v>0</v>
      </c>
      <c r="I55" s="148">
        <v>0</v>
      </c>
      <c r="J55" s="148">
        <v>0</v>
      </c>
      <c r="K55" s="148">
        <v>0</v>
      </c>
      <c r="L55" s="148">
        <v>0</v>
      </c>
      <c r="M55" s="148">
        <v>0</v>
      </c>
      <c r="N55" s="148">
        <v>0</v>
      </c>
      <c r="O55" s="148">
        <v>0</v>
      </c>
      <c r="P55" s="148">
        <v>0</v>
      </c>
      <c r="Q55" s="148">
        <v>0</v>
      </c>
      <c r="R55" s="148">
        <v>0</v>
      </c>
      <c r="S55" s="242">
        <v>0</v>
      </c>
    </row>
    <row r="56" spans="1:19" s="238" customFormat="1" ht="15">
      <c r="A56" s="239"/>
      <c r="B56" s="240"/>
      <c r="C56" s="148" t="s">
        <v>96</v>
      </c>
      <c r="D56" s="148">
        <v>0</v>
      </c>
      <c r="E56" s="148">
        <v>0</v>
      </c>
      <c r="F56" s="148">
        <v>0</v>
      </c>
      <c r="G56" s="148">
        <v>0</v>
      </c>
      <c r="H56" s="148">
        <v>0</v>
      </c>
      <c r="I56" s="148">
        <v>0</v>
      </c>
      <c r="J56" s="148">
        <v>0</v>
      </c>
      <c r="K56" s="148">
        <v>0</v>
      </c>
      <c r="L56" s="148">
        <v>0</v>
      </c>
      <c r="M56" s="148">
        <v>0</v>
      </c>
      <c r="N56" s="148">
        <v>0</v>
      </c>
      <c r="O56" s="148">
        <v>0</v>
      </c>
      <c r="P56" s="148">
        <v>0</v>
      </c>
      <c r="Q56" s="148">
        <v>0</v>
      </c>
      <c r="R56" s="148">
        <v>0</v>
      </c>
      <c r="S56" s="242">
        <v>0</v>
      </c>
    </row>
    <row r="57" spans="1:19" s="238" customFormat="1" ht="15">
      <c r="A57" s="239"/>
      <c r="B57" s="240" t="s">
        <v>5</v>
      </c>
      <c r="C57" s="148" t="s">
        <v>99</v>
      </c>
      <c r="D57" s="148">
        <v>9</v>
      </c>
      <c r="E57" s="148">
        <v>0</v>
      </c>
      <c r="F57" s="148">
        <v>0</v>
      </c>
      <c r="G57" s="148">
        <f>SUM(D57:F57)</f>
        <v>9</v>
      </c>
      <c r="H57" s="148">
        <v>9</v>
      </c>
      <c r="I57" s="148">
        <v>0</v>
      </c>
      <c r="J57" s="148">
        <v>0</v>
      </c>
      <c r="K57" s="148">
        <f>SUM(H57:J57)</f>
        <v>9</v>
      </c>
      <c r="L57" s="148">
        <v>28</v>
      </c>
      <c r="M57" s="148">
        <v>0</v>
      </c>
      <c r="N57" s="148">
        <v>0</v>
      </c>
      <c r="O57" s="148">
        <f>SUM(L57:N57)</f>
        <v>28</v>
      </c>
      <c r="P57" s="148">
        <f>D57+H57+L57</f>
        <v>46</v>
      </c>
      <c r="Q57" s="148">
        <f>E57+I57+M57</f>
        <v>0</v>
      </c>
      <c r="R57" s="148">
        <f>F57+J57+N57</f>
        <v>0</v>
      </c>
      <c r="S57" s="148">
        <f>G57+K57+O57</f>
        <v>46</v>
      </c>
    </row>
    <row r="58" spans="1:19" s="238" customFormat="1" ht="15">
      <c r="A58" s="239"/>
      <c r="B58" s="240"/>
      <c r="C58" s="148" t="s">
        <v>100</v>
      </c>
      <c r="D58" s="148">
        <v>0</v>
      </c>
      <c r="E58" s="148">
        <v>0</v>
      </c>
      <c r="F58" s="148">
        <v>0</v>
      </c>
      <c r="G58" s="148">
        <v>0</v>
      </c>
      <c r="H58" s="148">
        <v>4</v>
      </c>
      <c r="I58" s="148">
        <v>0</v>
      </c>
      <c r="J58" s="148">
        <v>0</v>
      </c>
      <c r="K58" s="148">
        <f>SUM(H58:J58)</f>
        <v>4</v>
      </c>
      <c r="L58" s="148">
        <v>4</v>
      </c>
      <c r="M58" s="148">
        <v>0</v>
      </c>
      <c r="N58" s="148">
        <v>0</v>
      </c>
      <c r="O58" s="148">
        <f>SUM(L58:N58)</f>
        <v>4</v>
      </c>
      <c r="P58" s="148">
        <f>D58+H58+L58</f>
        <v>8</v>
      </c>
      <c r="Q58" s="148">
        <f>E58+I58+M58</f>
        <v>0</v>
      </c>
      <c r="R58" s="148">
        <f>F58+J58+N58</f>
        <v>0</v>
      </c>
      <c r="S58" s="242">
        <f>SUM(P58:R58)</f>
        <v>8</v>
      </c>
    </row>
    <row r="59" spans="1:19" s="238" customFormat="1" ht="15">
      <c r="A59" s="239"/>
      <c r="B59" s="240"/>
      <c r="C59" s="148" t="s">
        <v>96</v>
      </c>
      <c r="D59" s="148">
        <f t="shared" ref="D59:S59" si="22">SUM(D57:D58)</f>
        <v>9</v>
      </c>
      <c r="E59" s="148">
        <f t="shared" si="22"/>
        <v>0</v>
      </c>
      <c r="F59" s="148">
        <f t="shared" si="22"/>
        <v>0</v>
      </c>
      <c r="G59" s="148">
        <f t="shared" si="22"/>
        <v>9</v>
      </c>
      <c r="H59" s="148">
        <f t="shared" si="22"/>
        <v>13</v>
      </c>
      <c r="I59" s="148">
        <f t="shared" si="22"/>
        <v>0</v>
      </c>
      <c r="J59" s="148">
        <f t="shared" si="22"/>
        <v>0</v>
      </c>
      <c r="K59" s="148">
        <f t="shared" si="22"/>
        <v>13</v>
      </c>
      <c r="L59" s="148">
        <f t="shared" si="22"/>
        <v>32</v>
      </c>
      <c r="M59" s="148">
        <f t="shared" si="22"/>
        <v>0</v>
      </c>
      <c r="N59" s="148">
        <f t="shared" si="22"/>
        <v>0</v>
      </c>
      <c r="O59" s="148">
        <f t="shared" si="22"/>
        <v>32</v>
      </c>
      <c r="P59" s="148">
        <f t="shared" si="22"/>
        <v>54</v>
      </c>
      <c r="Q59" s="148">
        <f t="shared" si="22"/>
        <v>0</v>
      </c>
      <c r="R59" s="148">
        <f t="shared" si="22"/>
        <v>0</v>
      </c>
      <c r="S59" s="242">
        <f t="shared" si="22"/>
        <v>54</v>
      </c>
    </row>
    <row r="60" spans="1:19" s="238" customFormat="1" ht="15">
      <c r="A60" s="239"/>
      <c r="B60" s="240" t="s">
        <v>4</v>
      </c>
      <c r="C60" s="148" t="s">
        <v>99</v>
      </c>
      <c r="D60" s="148">
        <v>0</v>
      </c>
      <c r="E60" s="148">
        <v>0</v>
      </c>
      <c r="F60" s="148">
        <v>0</v>
      </c>
      <c r="G60" s="148">
        <v>0</v>
      </c>
      <c r="H60" s="148">
        <v>0</v>
      </c>
      <c r="I60" s="148">
        <v>0</v>
      </c>
      <c r="J60" s="148">
        <v>0</v>
      </c>
      <c r="K60" s="148">
        <v>0</v>
      </c>
      <c r="L60" s="148">
        <v>0</v>
      </c>
      <c r="M60" s="148">
        <v>0</v>
      </c>
      <c r="N60" s="148">
        <v>0</v>
      </c>
      <c r="O60" s="148">
        <v>0</v>
      </c>
      <c r="P60" s="148">
        <v>0</v>
      </c>
      <c r="Q60" s="148">
        <v>0</v>
      </c>
      <c r="R60" s="148">
        <v>0</v>
      </c>
      <c r="S60" s="242">
        <v>0</v>
      </c>
    </row>
    <row r="61" spans="1:19" s="238" customFormat="1" ht="15">
      <c r="A61" s="239"/>
      <c r="B61" s="240"/>
      <c r="C61" s="148" t="s">
        <v>100</v>
      </c>
      <c r="D61" s="160">
        <v>0</v>
      </c>
      <c r="E61" s="160">
        <v>0</v>
      </c>
      <c r="F61" s="160">
        <v>0</v>
      </c>
      <c r="G61" s="160">
        <v>0</v>
      </c>
      <c r="H61" s="160">
        <v>0</v>
      </c>
      <c r="I61" s="160">
        <v>0</v>
      </c>
      <c r="J61" s="160">
        <v>0</v>
      </c>
      <c r="K61" s="160">
        <v>0</v>
      </c>
      <c r="L61" s="160">
        <v>0</v>
      </c>
      <c r="M61" s="160">
        <v>0</v>
      </c>
      <c r="N61" s="160">
        <v>0</v>
      </c>
      <c r="O61" s="160">
        <v>0</v>
      </c>
      <c r="P61" s="160">
        <v>0</v>
      </c>
      <c r="Q61" s="160">
        <v>0</v>
      </c>
      <c r="R61" s="160">
        <v>0</v>
      </c>
      <c r="S61" s="241">
        <v>0</v>
      </c>
    </row>
    <row r="62" spans="1:19" s="238" customFormat="1" ht="15">
      <c r="A62" s="239"/>
      <c r="B62" s="240"/>
      <c r="C62" s="148" t="s">
        <v>96</v>
      </c>
      <c r="D62" s="148">
        <v>0</v>
      </c>
      <c r="E62" s="148">
        <v>0</v>
      </c>
      <c r="F62" s="148">
        <v>0</v>
      </c>
      <c r="G62" s="148">
        <v>0</v>
      </c>
      <c r="H62" s="148">
        <v>0</v>
      </c>
      <c r="I62" s="148">
        <v>0</v>
      </c>
      <c r="J62" s="148">
        <v>0</v>
      </c>
      <c r="K62" s="148">
        <v>0</v>
      </c>
      <c r="L62" s="148">
        <v>0</v>
      </c>
      <c r="M62" s="148">
        <v>0</v>
      </c>
      <c r="N62" s="148">
        <v>0</v>
      </c>
      <c r="O62" s="148">
        <v>0</v>
      </c>
      <c r="P62" s="148">
        <v>0</v>
      </c>
      <c r="Q62" s="148">
        <v>0</v>
      </c>
      <c r="R62" s="148">
        <v>0</v>
      </c>
      <c r="S62" s="242">
        <v>0</v>
      </c>
    </row>
    <row r="63" spans="1:19" s="238" customFormat="1" ht="15">
      <c r="A63" s="239"/>
      <c r="B63" s="240" t="s">
        <v>0</v>
      </c>
      <c r="C63" s="148" t="s">
        <v>99</v>
      </c>
      <c r="D63" s="148">
        <f t="shared" ref="D63:S64" si="23">D54+D57+D60</f>
        <v>9</v>
      </c>
      <c r="E63" s="148">
        <f t="shared" si="23"/>
        <v>0</v>
      </c>
      <c r="F63" s="148">
        <f t="shared" si="23"/>
        <v>0</v>
      </c>
      <c r="G63" s="148">
        <f t="shared" si="23"/>
        <v>9</v>
      </c>
      <c r="H63" s="148">
        <f t="shared" si="23"/>
        <v>9</v>
      </c>
      <c r="I63" s="148">
        <f t="shared" si="23"/>
        <v>0</v>
      </c>
      <c r="J63" s="148">
        <f t="shared" si="23"/>
        <v>0</v>
      </c>
      <c r="K63" s="148">
        <f t="shared" si="23"/>
        <v>9</v>
      </c>
      <c r="L63" s="148">
        <f t="shared" si="23"/>
        <v>28</v>
      </c>
      <c r="M63" s="148">
        <f t="shared" si="23"/>
        <v>0</v>
      </c>
      <c r="N63" s="148">
        <f t="shared" si="23"/>
        <v>0</v>
      </c>
      <c r="O63" s="148">
        <f t="shared" si="23"/>
        <v>28</v>
      </c>
      <c r="P63" s="148">
        <f t="shared" si="23"/>
        <v>46</v>
      </c>
      <c r="Q63" s="148">
        <f t="shared" si="23"/>
        <v>0</v>
      </c>
      <c r="R63" s="148">
        <f t="shared" si="23"/>
        <v>0</v>
      </c>
      <c r="S63" s="242">
        <f t="shared" si="23"/>
        <v>46</v>
      </c>
    </row>
    <row r="64" spans="1:19" s="238" customFormat="1" ht="15">
      <c r="A64" s="239"/>
      <c r="B64" s="240"/>
      <c r="C64" s="148" t="s">
        <v>100</v>
      </c>
      <c r="D64" s="148">
        <f t="shared" si="23"/>
        <v>0</v>
      </c>
      <c r="E64" s="148">
        <f t="shared" si="23"/>
        <v>0</v>
      </c>
      <c r="F64" s="148">
        <f t="shared" si="23"/>
        <v>0</v>
      </c>
      <c r="G64" s="148">
        <f t="shared" si="23"/>
        <v>0</v>
      </c>
      <c r="H64" s="148">
        <f t="shared" si="23"/>
        <v>4</v>
      </c>
      <c r="I64" s="148">
        <f t="shared" si="23"/>
        <v>0</v>
      </c>
      <c r="J64" s="148">
        <f t="shared" si="23"/>
        <v>0</v>
      </c>
      <c r="K64" s="148">
        <f t="shared" si="23"/>
        <v>4</v>
      </c>
      <c r="L64" s="148">
        <f t="shared" si="23"/>
        <v>4</v>
      </c>
      <c r="M64" s="148">
        <f t="shared" si="23"/>
        <v>0</v>
      </c>
      <c r="N64" s="148">
        <f t="shared" si="23"/>
        <v>0</v>
      </c>
      <c r="O64" s="148">
        <f t="shared" si="23"/>
        <v>4</v>
      </c>
      <c r="P64" s="148">
        <f t="shared" si="23"/>
        <v>8</v>
      </c>
      <c r="Q64" s="148">
        <f t="shared" si="23"/>
        <v>0</v>
      </c>
      <c r="R64" s="148">
        <f t="shared" si="23"/>
        <v>0</v>
      </c>
      <c r="S64" s="242">
        <f t="shared" si="23"/>
        <v>8</v>
      </c>
    </row>
    <row r="65" spans="1:19" s="238" customFormat="1" ht="15">
      <c r="A65" s="243"/>
      <c r="B65" s="244"/>
      <c r="C65" s="153" t="s">
        <v>96</v>
      </c>
      <c r="D65" s="153">
        <f t="shared" ref="D65:S65" si="24">SUM(D63:D64)</f>
        <v>9</v>
      </c>
      <c r="E65" s="153">
        <f t="shared" si="24"/>
        <v>0</v>
      </c>
      <c r="F65" s="153">
        <f t="shared" si="24"/>
        <v>0</v>
      </c>
      <c r="G65" s="153">
        <f t="shared" si="24"/>
        <v>9</v>
      </c>
      <c r="H65" s="153">
        <f t="shared" si="24"/>
        <v>13</v>
      </c>
      <c r="I65" s="153">
        <f t="shared" si="24"/>
        <v>0</v>
      </c>
      <c r="J65" s="153">
        <f t="shared" si="24"/>
        <v>0</v>
      </c>
      <c r="K65" s="153">
        <f t="shared" si="24"/>
        <v>13</v>
      </c>
      <c r="L65" s="153">
        <f t="shared" si="24"/>
        <v>32</v>
      </c>
      <c r="M65" s="153">
        <f t="shared" si="24"/>
        <v>0</v>
      </c>
      <c r="N65" s="153">
        <f t="shared" si="24"/>
        <v>0</v>
      </c>
      <c r="O65" s="153">
        <f t="shared" si="24"/>
        <v>32</v>
      </c>
      <c r="P65" s="153">
        <f t="shared" si="24"/>
        <v>54</v>
      </c>
      <c r="Q65" s="153">
        <f t="shared" si="24"/>
        <v>0</v>
      </c>
      <c r="R65" s="153">
        <f t="shared" si="24"/>
        <v>0</v>
      </c>
      <c r="S65" s="245">
        <f t="shared" si="24"/>
        <v>54</v>
      </c>
    </row>
    <row r="66" spans="1:19" s="238" customFormat="1" ht="15">
      <c r="A66" s="237" t="s">
        <v>13</v>
      </c>
      <c r="B66" s="194" t="s">
        <v>6</v>
      </c>
      <c r="C66" s="160" t="s">
        <v>99</v>
      </c>
      <c r="D66" s="160">
        <v>0</v>
      </c>
      <c r="E66" s="160">
        <v>0</v>
      </c>
      <c r="F66" s="160">
        <v>0</v>
      </c>
      <c r="G66" s="160">
        <v>0</v>
      </c>
      <c r="H66" s="160">
        <v>0</v>
      </c>
      <c r="I66" s="160">
        <v>0</v>
      </c>
      <c r="J66" s="160">
        <v>0</v>
      </c>
      <c r="K66" s="160">
        <v>0</v>
      </c>
      <c r="L66" s="160">
        <v>0</v>
      </c>
      <c r="M66" s="160">
        <v>0</v>
      </c>
      <c r="N66" s="160">
        <v>0</v>
      </c>
      <c r="O66" s="160">
        <v>0</v>
      </c>
      <c r="P66" s="160">
        <v>0</v>
      </c>
      <c r="Q66" s="160">
        <v>0</v>
      </c>
      <c r="R66" s="160">
        <v>0</v>
      </c>
      <c r="S66" s="241">
        <v>0</v>
      </c>
    </row>
    <row r="67" spans="1:19" s="238" customFormat="1" ht="15">
      <c r="A67" s="239"/>
      <c r="B67" s="240"/>
      <c r="C67" s="148" t="s">
        <v>100</v>
      </c>
      <c r="D67" s="148">
        <v>0</v>
      </c>
      <c r="E67" s="148">
        <v>0</v>
      </c>
      <c r="F67" s="148">
        <v>0</v>
      </c>
      <c r="G67" s="148">
        <v>0</v>
      </c>
      <c r="H67" s="148">
        <v>0</v>
      </c>
      <c r="I67" s="148">
        <v>0</v>
      </c>
      <c r="J67" s="148">
        <v>0</v>
      </c>
      <c r="K67" s="148">
        <v>0</v>
      </c>
      <c r="L67" s="148">
        <v>0</v>
      </c>
      <c r="M67" s="148">
        <v>0</v>
      </c>
      <c r="N67" s="148">
        <v>0</v>
      </c>
      <c r="O67" s="148">
        <v>0</v>
      </c>
      <c r="P67" s="148">
        <v>0</v>
      </c>
      <c r="Q67" s="148">
        <v>0</v>
      </c>
      <c r="R67" s="148">
        <v>0</v>
      </c>
      <c r="S67" s="242">
        <v>0</v>
      </c>
    </row>
    <row r="68" spans="1:19" s="238" customFormat="1" ht="15">
      <c r="A68" s="239"/>
      <c r="B68" s="240"/>
      <c r="C68" s="148" t="s">
        <v>96</v>
      </c>
      <c r="D68" s="148">
        <v>0</v>
      </c>
      <c r="E68" s="148">
        <v>0</v>
      </c>
      <c r="F68" s="148">
        <v>0</v>
      </c>
      <c r="G68" s="148">
        <v>0</v>
      </c>
      <c r="H68" s="148">
        <v>0</v>
      </c>
      <c r="I68" s="148">
        <v>0</v>
      </c>
      <c r="J68" s="148">
        <v>0</v>
      </c>
      <c r="K68" s="148">
        <v>0</v>
      </c>
      <c r="L68" s="148">
        <v>0</v>
      </c>
      <c r="M68" s="148">
        <v>0</v>
      </c>
      <c r="N68" s="148">
        <v>0</v>
      </c>
      <c r="O68" s="148">
        <v>0</v>
      </c>
      <c r="P68" s="148">
        <v>0</v>
      </c>
      <c r="Q68" s="148">
        <v>0</v>
      </c>
      <c r="R68" s="148">
        <v>0</v>
      </c>
      <c r="S68" s="242">
        <v>0</v>
      </c>
    </row>
    <row r="69" spans="1:19" s="238" customFormat="1" ht="15">
      <c r="A69" s="239"/>
      <c r="B69" s="240" t="s">
        <v>5</v>
      </c>
      <c r="C69" s="148" t="s">
        <v>99</v>
      </c>
      <c r="D69" s="148">
        <v>258</v>
      </c>
      <c r="E69" s="148">
        <v>0</v>
      </c>
      <c r="F69" s="148">
        <v>0</v>
      </c>
      <c r="G69" s="148">
        <f>SUM(D69:F69)</f>
        <v>258</v>
      </c>
      <c r="H69" s="148">
        <v>265</v>
      </c>
      <c r="I69" s="148">
        <v>1</v>
      </c>
      <c r="J69" s="148">
        <v>0</v>
      </c>
      <c r="K69" s="148">
        <f>SUM(H69:J69)</f>
        <v>266</v>
      </c>
      <c r="L69" s="148">
        <v>487</v>
      </c>
      <c r="M69" s="148">
        <v>0</v>
      </c>
      <c r="N69" s="148">
        <v>0</v>
      </c>
      <c r="O69" s="148">
        <f>SUM(L69:N69)</f>
        <v>487</v>
      </c>
      <c r="P69" s="148">
        <f t="shared" ref="P69:S70" si="25">D69+H69+L69</f>
        <v>1010</v>
      </c>
      <c r="Q69" s="148">
        <f t="shared" si="25"/>
        <v>1</v>
      </c>
      <c r="R69" s="148">
        <f t="shared" si="25"/>
        <v>0</v>
      </c>
      <c r="S69" s="148">
        <f t="shared" si="25"/>
        <v>1011</v>
      </c>
    </row>
    <row r="70" spans="1:19" s="238" customFormat="1" ht="15">
      <c r="A70" s="239"/>
      <c r="B70" s="240"/>
      <c r="C70" s="148" t="s">
        <v>100</v>
      </c>
      <c r="D70" s="148">
        <v>0</v>
      </c>
      <c r="E70" s="148">
        <v>0</v>
      </c>
      <c r="F70" s="148">
        <v>0</v>
      </c>
      <c r="G70" s="148">
        <v>0</v>
      </c>
      <c r="H70" s="148">
        <v>0</v>
      </c>
      <c r="I70" s="148">
        <v>0</v>
      </c>
      <c r="J70" s="148">
        <v>0</v>
      </c>
      <c r="K70" s="148">
        <v>0</v>
      </c>
      <c r="L70" s="148">
        <v>22</v>
      </c>
      <c r="M70" s="148">
        <v>0</v>
      </c>
      <c r="N70" s="148">
        <v>0</v>
      </c>
      <c r="O70" s="148">
        <f>SUM(L70:N70)</f>
        <v>22</v>
      </c>
      <c r="P70" s="148">
        <f t="shared" si="25"/>
        <v>22</v>
      </c>
      <c r="Q70" s="148">
        <f t="shared" si="25"/>
        <v>0</v>
      </c>
      <c r="R70" s="148">
        <f t="shared" si="25"/>
        <v>0</v>
      </c>
      <c r="S70" s="148">
        <f t="shared" si="25"/>
        <v>22</v>
      </c>
    </row>
    <row r="71" spans="1:19" s="238" customFormat="1" ht="15">
      <c r="A71" s="239"/>
      <c r="B71" s="240"/>
      <c r="C71" s="148" t="s">
        <v>96</v>
      </c>
      <c r="D71" s="148">
        <f t="shared" ref="D71:S71" si="26">SUM(D69:D70)</f>
        <v>258</v>
      </c>
      <c r="E71" s="148">
        <f t="shared" si="26"/>
        <v>0</v>
      </c>
      <c r="F71" s="148">
        <f t="shared" si="26"/>
        <v>0</v>
      </c>
      <c r="G71" s="148">
        <f t="shared" si="26"/>
        <v>258</v>
      </c>
      <c r="H71" s="148">
        <f t="shared" si="26"/>
        <v>265</v>
      </c>
      <c r="I71" s="148">
        <f t="shared" si="26"/>
        <v>1</v>
      </c>
      <c r="J71" s="148">
        <f t="shared" si="26"/>
        <v>0</v>
      </c>
      <c r="K71" s="148">
        <f t="shared" si="26"/>
        <v>266</v>
      </c>
      <c r="L71" s="148">
        <f t="shared" si="26"/>
        <v>509</v>
      </c>
      <c r="M71" s="148">
        <f t="shared" si="26"/>
        <v>0</v>
      </c>
      <c r="N71" s="148">
        <f t="shared" si="26"/>
        <v>0</v>
      </c>
      <c r="O71" s="148">
        <f t="shared" si="26"/>
        <v>509</v>
      </c>
      <c r="P71" s="148">
        <f t="shared" si="26"/>
        <v>1032</v>
      </c>
      <c r="Q71" s="148">
        <f t="shared" si="26"/>
        <v>1</v>
      </c>
      <c r="R71" s="148">
        <f t="shared" si="26"/>
        <v>0</v>
      </c>
      <c r="S71" s="242">
        <f t="shared" si="26"/>
        <v>1033</v>
      </c>
    </row>
    <row r="72" spans="1:19" s="238" customFormat="1" ht="15">
      <c r="A72" s="239"/>
      <c r="B72" s="240" t="s">
        <v>4</v>
      </c>
      <c r="C72" s="148" t="s">
        <v>99</v>
      </c>
      <c r="D72" s="148">
        <v>0</v>
      </c>
      <c r="E72" s="148">
        <v>0</v>
      </c>
      <c r="F72" s="148">
        <v>0</v>
      </c>
      <c r="G72" s="148">
        <v>0</v>
      </c>
      <c r="H72" s="148">
        <v>0</v>
      </c>
      <c r="I72" s="148">
        <v>0</v>
      </c>
      <c r="J72" s="148">
        <v>0</v>
      </c>
      <c r="K72" s="148">
        <v>0</v>
      </c>
      <c r="L72" s="148">
        <v>0</v>
      </c>
      <c r="M72" s="148">
        <v>0</v>
      </c>
      <c r="N72" s="148">
        <v>0</v>
      </c>
      <c r="O72" s="148">
        <v>0</v>
      </c>
      <c r="P72" s="148">
        <v>0</v>
      </c>
      <c r="Q72" s="148">
        <v>0</v>
      </c>
      <c r="R72" s="148">
        <v>0</v>
      </c>
      <c r="S72" s="242">
        <v>0</v>
      </c>
    </row>
    <row r="73" spans="1:19" s="238" customFormat="1" ht="15">
      <c r="A73" s="239"/>
      <c r="B73" s="240"/>
      <c r="C73" s="148" t="s">
        <v>100</v>
      </c>
      <c r="D73" s="148">
        <v>0</v>
      </c>
      <c r="E73" s="148">
        <v>0</v>
      </c>
      <c r="F73" s="148">
        <v>0</v>
      </c>
      <c r="G73" s="148">
        <v>0</v>
      </c>
      <c r="H73" s="148">
        <v>0</v>
      </c>
      <c r="I73" s="148">
        <v>0</v>
      </c>
      <c r="J73" s="148">
        <v>0</v>
      </c>
      <c r="K73" s="148">
        <v>0</v>
      </c>
      <c r="L73" s="148">
        <v>0</v>
      </c>
      <c r="M73" s="148">
        <v>0</v>
      </c>
      <c r="N73" s="148">
        <v>0</v>
      </c>
      <c r="O73" s="148">
        <v>0</v>
      </c>
      <c r="P73" s="148">
        <v>0</v>
      </c>
      <c r="Q73" s="148">
        <v>0</v>
      </c>
      <c r="R73" s="148">
        <v>0</v>
      </c>
      <c r="S73" s="242">
        <v>0</v>
      </c>
    </row>
    <row r="74" spans="1:19" s="238" customFormat="1" ht="15">
      <c r="A74" s="239"/>
      <c r="B74" s="240"/>
      <c r="C74" s="148" t="s">
        <v>96</v>
      </c>
      <c r="D74" s="148">
        <v>0</v>
      </c>
      <c r="E74" s="148">
        <v>0</v>
      </c>
      <c r="F74" s="148">
        <v>0</v>
      </c>
      <c r="G74" s="148">
        <v>0</v>
      </c>
      <c r="H74" s="148">
        <v>0</v>
      </c>
      <c r="I74" s="148">
        <v>0</v>
      </c>
      <c r="J74" s="148">
        <v>0</v>
      </c>
      <c r="K74" s="148">
        <v>0</v>
      </c>
      <c r="L74" s="148">
        <v>0</v>
      </c>
      <c r="M74" s="148">
        <v>0</v>
      </c>
      <c r="N74" s="148">
        <v>0</v>
      </c>
      <c r="O74" s="148">
        <v>0</v>
      </c>
      <c r="P74" s="148">
        <v>0</v>
      </c>
      <c r="Q74" s="148">
        <v>0</v>
      </c>
      <c r="R74" s="148">
        <v>0</v>
      </c>
      <c r="S74" s="242">
        <v>0</v>
      </c>
    </row>
    <row r="75" spans="1:19" s="238" customFormat="1" ht="15">
      <c r="A75" s="239"/>
      <c r="B75" s="240" t="s">
        <v>0</v>
      </c>
      <c r="C75" s="148" t="s">
        <v>99</v>
      </c>
      <c r="D75" s="148">
        <f t="shared" ref="D75:S76" si="27">D66+D69+D72</f>
        <v>258</v>
      </c>
      <c r="E75" s="148">
        <f t="shared" si="27"/>
        <v>0</v>
      </c>
      <c r="F75" s="148">
        <f t="shared" si="27"/>
        <v>0</v>
      </c>
      <c r="G75" s="148">
        <f t="shared" si="27"/>
        <v>258</v>
      </c>
      <c r="H75" s="148">
        <f t="shared" si="27"/>
        <v>265</v>
      </c>
      <c r="I75" s="148">
        <f t="shared" si="27"/>
        <v>1</v>
      </c>
      <c r="J75" s="148">
        <f t="shared" si="27"/>
        <v>0</v>
      </c>
      <c r="K75" s="148">
        <f t="shared" si="27"/>
        <v>266</v>
      </c>
      <c r="L75" s="148">
        <f t="shared" si="27"/>
        <v>487</v>
      </c>
      <c r="M75" s="148">
        <f t="shared" si="27"/>
        <v>0</v>
      </c>
      <c r="N75" s="148">
        <f t="shared" si="27"/>
        <v>0</v>
      </c>
      <c r="O75" s="148">
        <f t="shared" si="27"/>
        <v>487</v>
      </c>
      <c r="P75" s="148">
        <f t="shared" si="27"/>
        <v>1010</v>
      </c>
      <c r="Q75" s="148">
        <f t="shared" si="27"/>
        <v>1</v>
      </c>
      <c r="R75" s="148">
        <f t="shared" si="27"/>
        <v>0</v>
      </c>
      <c r="S75" s="242">
        <f t="shared" si="27"/>
        <v>1011</v>
      </c>
    </row>
    <row r="76" spans="1:19" s="238" customFormat="1" ht="15">
      <c r="A76" s="239"/>
      <c r="B76" s="240"/>
      <c r="C76" s="148" t="s">
        <v>100</v>
      </c>
      <c r="D76" s="148">
        <f t="shared" si="27"/>
        <v>0</v>
      </c>
      <c r="E76" s="148">
        <f t="shared" si="27"/>
        <v>0</v>
      </c>
      <c r="F76" s="148">
        <f t="shared" si="27"/>
        <v>0</v>
      </c>
      <c r="G76" s="148">
        <f t="shared" si="27"/>
        <v>0</v>
      </c>
      <c r="H76" s="148">
        <f t="shared" si="27"/>
        <v>0</v>
      </c>
      <c r="I76" s="148">
        <f t="shared" si="27"/>
        <v>0</v>
      </c>
      <c r="J76" s="148">
        <f t="shared" si="27"/>
        <v>0</v>
      </c>
      <c r="K76" s="148">
        <f t="shared" si="27"/>
        <v>0</v>
      </c>
      <c r="L76" s="148">
        <f t="shared" si="27"/>
        <v>22</v>
      </c>
      <c r="M76" s="148">
        <f t="shared" si="27"/>
        <v>0</v>
      </c>
      <c r="N76" s="148">
        <f t="shared" si="27"/>
        <v>0</v>
      </c>
      <c r="O76" s="148">
        <f t="shared" si="27"/>
        <v>22</v>
      </c>
      <c r="P76" s="148">
        <f t="shared" si="27"/>
        <v>22</v>
      </c>
      <c r="Q76" s="148">
        <f t="shared" si="27"/>
        <v>0</v>
      </c>
      <c r="R76" s="148">
        <f t="shared" si="27"/>
        <v>0</v>
      </c>
      <c r="S76" s="242">
        <f t="shared" si="27"/>
        <v>22</v>
      </c>
    </row>
    <row r="77" spans="1:19" s="238" customFormat="1" ht="15">
      <c r="A77" s="243"/>
      <c r="B77" s="244"/>
      <c r="C77" s="153" t="s">
        <v>96</v>
      </c>
      <c r="D77" s="153">
        <f t="shared" ref="D77:S77" si="28">SUM(D75:D76)</f>
        <v>258</v>
      </c>
      <c r="E77" s="153">
        <f t="shared" si="28"/>
        <v>0</v>
      </c>
      <c r="F77" s="153">
        <f t="shared" si="28"/>
        <v>0</v>
      </c>
      <c r="G77" s="153">
        <f t="shared" si="28"/>
        <v>258</v>
      </c>
      <c r="H77" s="153">
        <f t="shared" si="28"/>
        <v>265</v>
      </c>
      <c r="I77" s="153">
        <f t="shared" si="28"/>
        <v>1</v>
      </c>
      <c r="J77" s="153">
        <f t="shared" si="28"/>
        <v>0</v>
      </c>
      <c r="K77" s="153">
        <f t="shared" si="28"/>
        <v>266</v>
      </c>
      <c r="L77" s="153">
        <f t="shared" si="28"/>
        <v>509</v>
      </c>
      <c r="M77" s="153">
        <f t="shared" si="28"/>
        <v>0</v>
      </c>
      <c r="N77" s="153">
        <f t="shared" si="28"/>
        <v>0</v>
      </c>
      <c r="O77" s="153">
        <f t="shared" si="28"/>
        <v>509</v>
      </c>
      <c r="P77" s="153">
        <f t="shared" si="28"/>
        <v>1032</v>
      </c>
      <c r="Q77" s="153">
        <f t="shared" si="28"/>
        <v>1</v>
      </c>
      <c r="R77" s="153">
        <f t="shared" si="28"/>
        <v>0</v>
      </c>
      <c r="S77" s="245">
        <f t="shared" si="28"/>
        <v>1033</v>
      </c>
    </row>
    <row r="78" spans="1:19" s="238" customFormat="1" ht="15">
      <c r="A78" s="246" t="s">
        <v>12</v>
      </c>
      <c r="B78" s="249" t="s">
        <v>6</v>
      </c>
      <c r="C78" s="146" t="s">
        <v>99</v>
      </c>
      <c r="D78" s="160">
        <v>0</v>
      </c>
      <c r="E78" s="160">
        <v>0</v>
      </c>
      <c r="F78" s="160">
        <v>0</v>
      </c>
      <c r="G78" s="160">
        <v>0</v>
      </c>
      <c r="H78" s="160">
        <v>0</v>
      </c>
      <c r="I78" s="160">
        <v>0</v>
      </c>
      <c r="J78" s="160">
        <v>0</v>
      </c>
      <c r="K78" s="160">
        <v>0</v>
      </c>
      <c r="L78" s="160">
        <v>0</v>
      </c>
      <c r="M78" s="160">
        <v>0</v>
      </c>
      <c r="N78" s="160">
        <v>0</v>
      </c>
      <c r="O78" s="160">
        <v>0</v>
      </c>
      <c r="P78" s="160">
        <v>0</v>
      </c>
      <c r="Q78" s="160">
        <v>0</v>
      </c>
      <c r="R78" s="160">
        <v>0</v>
      </c>
      <c r="S78" s="241">
        <v>0</v>
      </c>
    </row>
    <row r="79" spans="1:19" s="238" customFormat="1" ht="15">
      <c r="A79" s="239"/>
      <c r="B79" s="240"/>
      <c r="C79" s="148" t="s">
        <v>100</v>
      </c>
      <c r="D79" s="148">
        <v>0</v>
      </c>
      <c r="E79" s="148">
        <v>0</v>
      </c>
      <c r="F79" s="148">
        <v>0</v>
      </c>
      <c r="G79" s="148">
        <v>0</v>
      </c>
      <c r="H79" s="148">
        <v>0</v>
      </c>
      <c r="I79" s="148">
        <v>0</v>
      </c>
      <c r="J79" s="148">
        <v>0</v>
      </c>
      <c r="K79" s="148">
        <v>0</v>
      </c>
      <c r="L79" s="148">
        <v>0</v>
      </c>
      <c r="M79" s="148">
        <v>0</v>
      </c>
      <c r="N79" s="148">
        <v>0</v>
      </c>
      <c r="O79" s="148">
        <v>0</v>
      </c>
      <c r="P79" s="148">
        <v>0</v>
      </c>
      <c r="Q79" s="148">
        <v>0</v>
      </c>
      <c r="R79" s="148">
        <v>0</v>
      </c>
      <c r="S79" s="242">
        <v>0</v>
      </c>
    </row>
    <row r="80" spans="1:19" s="238" customFormat="1" ht="15">
      <c r="A80" s="239"/>
      <c r="B80" s="240"/>
      <c r="C80" s="148" t="s">
        <v>96</v>
      </c>
      <c r="D80" s="148">
        <v>0</v>
      </c>
      <c r="E80" s="148">
        <v>0</v>
      </c>
      <c r="F80" s="148">
        <v>0</v>
      </c>
      <c r="G80" s="148">
        <v>0</v>
      </c>
      <c r="H80" s="148">
        <v>0</v>
      </c>
      <c r="I80" s="148">
        <v>0</v>
      </c>
      <c r="J80" s="148">
        <v>0</v>
      </c>
      <c r="K80" s="148">
        <v>0</v>
      </c>
      <c r="L80" s="148">
        <v>0</v>
      </c>
      <c r="M80" s="148">
        <v>0</v>
      </c>
      <c r="N80" s="148">
        <v>0</v>
      </c>
      <c r="O80" s="148">
        <v>0</v>
      </c>
      <c r="P80" s="148">
        <v>0</v>
      </c>
      <c r="Q80" s="148">
        <v>0</v>
      </c>
      <c r="R80" s="148">
        <v>0</v>
      </c>
      <c r="S80" s="242">
        <v>0</v>
      </c>
    </row>
    <row r="81" spans="1:19" s="238" customFormat="1" ht="15">
      <c r="A81" s="239"/>
      <c r="B81" s="240" t="s">
        <v>5</v>
      </c>
      <c r="C81" s="148" t="s">
        <v>99</v>
      </c>
      <c r="D81" s="148">
        <v>16</v>
      </c>
      <c r="E81" s="148">
        <v>0</v>
      </c>
      <c r="F81" s="148">
        <v>0</v>
      </c>
      <c r="G81" s="148">
        <f>SUM(D81:F81)</f>
        <v>16</v>
      </c>
      <c r="H81" s="148">
        <v>1</v>
      </c>
      <c r="I81" s="148">
        <v>0</v>
      </c>
      <c r="J81" s="148">
        <v>0</v>
      </c>
      <c r="K81" s="148">
        <f>SUM(H81:J81)</f>
        <v>1</v>
      </c>
      <c r="L81" s="148">
        <v>7</v>
      </c>
      <c r="M81" s="148">
        <v>0</v>
      </c>
      <c r="N81" s="148">
        <v>0</v>
      </c>
      <c r="O81" s="148">
        <f>SUM(L81:N81)</f>
        <v>7</v>
      </c>
      <c r="P81" s="148">
        <f>D81+H81+L81</f>
        <v>24</v>
      </c>
      <c r="Q81" s="148">
        <f>E81+I81+M81</f>
        <v>0</v>
      </c>
      <c r="R81" s="148">
        <f>F81+J81+N81</f>
        <v>0</v>
      </c>
      <c r="S81" s="148">
        <f>G81+K81+O81</f>
        <v>24</v>
      </c>
    </row>
    <row r="82" spans="1:19" s="238" customFormat="1" ht="15">
      <c r="A82" s="239"/>
      <c r="B82" s="240"/>
      <c r="C82" s="148" t="s">
        <v>100</v>
      </c>
      <c r="D82" s="148">
        <v>0</v>
      </c>
      <c r="E82" s="148">
        <v>0</v>
      </c>
      <c r="F82" s="148">
        <v>0</v>
      </c>
      <c r="G82" s="148">
        <v>0</v>
      </c>
      <c r="H82" s="148">
        <v>0</v>
      </c>
      <c r="I82" s="148">
        <v>0</v>
      </c>
      <c r="J82" s="148">
        <v>0</v>
      </c>
      <c r="K82" s="148">
        <v>0</v>
      </c>
      <c r="L82" s="148">
        <v>2</v>
      </c>
      <c r="M82" s="148">
        <v>0</v>
      </c>
      <c r="N82" s="148">
        <v>0</v>
      </c>
      <c r="O82" s="148">
        <f>SUM(L82:N82)</f>
        <v>2</v>
      </c>
      <c r="P82" s="148">
        <f>D81+H81+L82</f>
        <v>19</v>
      </c>
      <c r="Q82" s="148">
        <f>E81+I81+M82</f>
        <v>0</v>
      </c>
      <c r="R82" s="148">
        <f>F81+J81+N82</f>
        <v>0</v>
      </c>
      <c r="S82" s="148">
        <f>G81+K81+O82</f>
        <v>19</v>
      </c>
    </row>
    <row r="83" spans="1:19" s="238" customFormat="1" ht="15">
      <c r="A83" s="239"/>
      <c r="B83" s="240"/>
      <c r="C83" s="148" t="s">
        <v>96</v>
      </c>
      <c r="D83" s="148">
        <f t="shared" ref="D83:K83" si="29">SUM(D81:D82)</f>
        <v>16</v>
      </c>
      <c r="E83" s="148">
        <f t="shared" si="29"/>
        <v>0</v>
      </c>
      <c r="F83" s="148">
        <f t="shared" si="29"/>
        <v>0</v>
      </c>
      <c r="G83" s="148">
        <f t="shared" si="29"/>
        <v>16</v>
      </c>
      <c r="H83" s="148">
        <f t="shared" si="29"/>
        <v>1</v>
      </c>
      <c r="I83" s="148">
        <f t="shared" si="29"/>
        <v>0</v>
      </c>
      <c r="J83" s="148">
        <f t="shared" si="29"/>
        <v>0</v>
      </c>
      <c r="K83" s="148">
        <f t="shared" si="29"/>
        <v>1</v>
      </c>
      <c r="L83" s="148">
        <f t="shared" ref="L83:S83" si="30">SUM(L82:L82)</f>
        <v>2</v>
      </c>
      <c r="M83" s="148">
        <f t="shared" si="30"/>
        <v>0</v>
      </c>
      <c r="N83" s="148">
        <f t="shared" si="30"/>
        <v>0</v>
      </c>
      <c r="O83" s="148">
        <f t="shared" si="30"/>
        <v>2</v>
      </c>
      <c r="P83" s="148">
        <f t="shared" si="30"/>
        <v>19</v>
      </c>
      <c r="Q83" s="148">
        <f t="shared" si="30"/>
        <v>0</v>
      </c>
      <c r="R83" s="148">
        <f t="shared" si="30"/>
        <v>0</v>
      </c>
      <c r="S83" s="242">
        <f t="shared" si="30"/>
        <v>19</v>
      </c>
    </row>
    <row r="84" spans="1:19" s="238" customFormat="1" ht="15">
      <c r="A84" s="239"/>
      <c r="B84" s="240" t="s">
        <v>4</v>
      </c>
      <c r="C84" s="148" t="s">
        <v>99</v>
      </c>
      <c r="D84" s="148">
        <v>0</v>
      </c>
      <c r="E84" s="148">
        <v>0</v>
      </c>
      <c r="F84" s="148">
        <v>0</v>
      </c>
      <c r="G84" s="148">
        <v>0</v>
      </c>
      <c r="H84" s="148">
        <v>0</v>
      </c>
      <c r="I84" s="148">
        <v>0</v>
      </c>
      <c r="J84" s="148">
        <v>0</v>
      </c>
      <c r="K84" s="148">
        <v>0</v>
      </c>
      <c r="L84" s="148">
        <v>0</v>
      </c>
      <c r="M84" s="148">
        <v>0</v>
      </c>
      <c r="N84" s="148">
        <v>0</v>
      </c>
      <c r="O84" s="148">
        <v>0</v>
      </c>
      <c r="P84" s="148">
        <v>0</v>
      </c>
      <c r="Q84" s="148">
        <v>0</v>
      </c>
      <c r="R84" s="148">
        <v>0</v>
      </c>
      <c r="S84" s="242">
        <v>0</v>
      </c>
    </row>
    <row r="85" spans="1:19" s="238" customFormat="1" ht="15">
      <c r="A85" s="239"/>
      <c r="B85" s="240"/>
      <c r="C85" s="148" t="s">
        <v>100</v>
      </c>
      <c r="D85" s="148">
        <v>0</v>
      </c>
      <c r="E85" s="148">
        <v>0</v>
      </c>
      <c r="F85" s="148">
        <v>0</v>
      </c>
      <c r="G85" s="148">
        <v>0</v>
      </c>
      <c r="H85" s="148">
        <v>0</v>
      </c>
      <c r="I85" s="148">
        <v>0</v>
      </c>
      <c r="J85" s="148">
        <v>0</v>
      </c>
      <c r="K85" s="148">
        <v>0</v>
      </c>
      <c r="L85" s="148">
        <v>0</v>
      </c>
      <c r="M85" s="148">
        <v>0</v>
      </c>
      <c r="N85" s="148">
        <v>0</v>
      </c>
      <c r="O85" s="148">
        <v>0</v>
      </c>
      <c r="P85" s="148">
        <v>0</v>
      </c>
      <c r="Q85" s="148">
        <v>0</v>
      </c>
      <c r="R85" s="148">
        <v>0</v>
      </c>
      <c r="S85" s="242">
        <v>0</v>
      </c>
    </row>
    <row r="86" spans="1:19" s="238" customFormat="1" ht="15">
      <c r="A86" s="239"/>
      <c r="B86" s="240"/>
      <c r="C86" s="148" t="s">
        <v>96</v>
      </c>
      <c r="D86" s="148">
        <v>0</v>
      </c>
      <c r="E86" s="148">
        <v>0</v>
      </c>
      <c r="F86" s="148">
        <v>0</v>
      </c>
      <c r="G86" s="148">
        <v>0</v>
      </c>
      <c r="H86" s="148">
        <v>0</v>
      </c>
      <c r="I86" s="148">
        <v>0</v>
      </c>
      <c r="J86" s="148">
        <v>0</v>
      </c>
      <c r="K86" s="148">
        <v>0</v>
      </c>
      <c r="L86" s="148">
        <v>0</v>
      </c>
      <c r="M86" s="148">
        <v>0</v>
      </c>
      <c r="N86" s="148">
        <v>0</v>
      </c>
      <c r="O86" s="148">
        <v>0</v>
      </c>
      <c r="P86" s="148">
        <v>0</v>
      </c>
      <c r="Q86" s="148">
        <v>0</v>
      </c>
      <c r="R86" s="148">
        <v>0</v>
      </c>
      <c r="S86" s="242">
        <v>0</v>
      </c>
    </row>
    <row r="87" spans="1:19" s="238" customFormat="1" ht="15">
      <c r="A87" s="239"/>
      <c r="B87" s="240" t="s">
        <v>0</v>
      </c>
      <c r="C87" s="148" t="s">
        <v>99</v>
      </c>
      <c r="D87" s="148">
        <f t="shared" ref="D87:K88" si="31">D78+D81+D84</f>
        <v>16</v>
      </c>
      <c r="E87" s="148">
        <f t="shared" si="31"/>
        <v>0</v>
      </c>
      <c r="F87" s="148">
        <f t="shared" si="31"/>
        <v>0</v>
      </c>
      <c r="G87" s="148">
        <f t="shared" si="31"/>
        <v>16</v>
      </c>
      <c r="H87" s="148">
        <f t="shared" si="31"/>
        <v>1</v>
      </c>
      <c r="I87" s="148">
        <f t="shared" si="31"/>
        <v>0</v>
      </c>
      <c r="J87" s="148">
        <f t="shared" si="31"/>
        <v>0</v>
      </c>
      <c r="K87" s="148">
        <f t="shared" si="31"/>
        <v>1</v>
      </c>
      <c r="L87" s="148">
        <f t="shared" ref="L87:S87" si="32">L78+L82+L84</f>
        <v>2</v>
      </c>
      <c r="M87" s="148">
        <f t="shared" si="32"/>
        <v>0</v>
      </c>
      <c r="N87" s="148">
        <f t="shared" si="32"/>
        <v>0</v>
      </c>
      <c r="O87" s="148">
        <f t="shared" si="32"/>
        <v>2</v>
      </c>
      <c r="P87" s="148">
        <f t="shared" si="32"/>
        <v>19</v>
      </c>
      <c r="Q87" s="148">
        <f t="shared" si="32"/>
        <v>0</v>
      </c>
      <c r="R87" s="148">
        <f t="shared" si="32"/>
        <v>0</v>
      </c>
      <c r="S87" s="242">
        <f t="shared" si="32"/>
        <v>19</v>
      </c>
    </row>
    <row r="88" spans="1:19" s="238" customFormat="1" ht="15">
      <c r="A88" s="239"/>
      <c r="B88" s="240"/>
      <c r="C88" s="148" t="s">
        <v>100</v>
      </c>
      <c r="D88" s="148">
        <f t="shared" si="31"/>
        <v>0</v>
      </c>
      <c r="E88" s="148">
        <f t="shared" si="31"/>
        <v>0</v>
      </c>
      <c r="F88" s="148">
        <f t="shared" si="31"/>
        <v>0</v>
      </c>
      <c r="G88" s="148">
        <f t="shared" si="31"/>
        <v>0</v>
      </c>
      <c r="H88" s="148">
        <f t="shared" si="31"/>
        <v>0</v>
      </c>
      <c r="I88" s="148">
        <f t="shared" si="31"/>
        <v>0</v>
      </c>
      <c r="J88" s="148">
        <f t="shared" si="31"/>
        <v>0</v>
      </c>
      <c r="K88" s="148">
        <f t="shared" si="31"/>
        <v>0</v>
      </c>
      <c r="L88" s="148">
        <f>L82</f>
        <v>2</v>
      </c>
      <c r="M88" s="148">
        <f>M82</f>
        <v>0</v>
      </c>
      <c r="N88" s="148">
        <f>N82</f>
        <v>0</v>
      </c>
      <c r="O88" s="148">
        <f>SUM(L88:N88)</f>
        <v>2</v>
      </c>
      <c r="P88" s="148">
        <f>D88+H88+L88</f>
        <v>2</v>
      </c>
      <c r="Q88" s="148">
        <f>E88+I88+M88</f>
        <v>0</v>
      </c>
      <c r="R88" s="148">
        <f>F88+J88+N88</f>
        <v>0</v>
      </c>
      <c r="S88" s="242">
        <f>SUM(P88:R88)</f>
        <v>2</v>
      </c>
    </row>
    <row r="89" spans="1:19" s="238" customFormat="1" ht="15">
      <c r="A89" s="243"/>
      <c r="B89" s="244"/>
      <c r="C89" s="153" t="s">
        <v>96</v>
      </c>
      <c r="D89" s="153">
        <f t="shared" ref="D89:S89" si="33">SUM(D87:D88)</f>
        <v>16</v>
      </c>
      <c r="E89" s="153">
        <f t="shared" si="33"/>
        <v>0</v>
      </c>
      <c r="F89" s="153">
        <f t="shared" si="33"/>
        <v>0</v>
      </c>
      <c r="G89" s="153">
        <f t="shared" si="33"/>
        <v>16</v>
      </c>
      <c r="H89" s="153">
        <f t="shared" si="33"/>
        <v>1</v>
      </c>
      <c r="I89" s="153">
        <f t="shared" si="33"/>
        <v>0</v>
      </c>
      <c r="J89" s="153">
        <f t="shared" si="33"/>
        <v>0</v>
      </c>
      <c r="K89" s="153">
        <f t="shared" si="33"/>
        <v>1</v>
      </c>
      <c r="L89" s="153">
        <f t="shared" si="33"/>
        <v>4</v>
      </c>
      <c r="M89" s="153">
        <f t="shared" si="33"/>
        <v>0</v>
      </c>
      <c r="N89" s="153">
        <f t="shared" si="33"/>
        <v>0</v>
      </c>
      <c r="O89" s="153">
        <f t="shared" si="33"/>
        <v>4</v>
      </c>
      <c r="P89" s="153">
        <f t="shared" si="33"/>
        <v>21</v>
      </c>
      <c r="Q89" s="153">
        <f t="shared" si="33"/>
        <v>0</v>
      </c>
      <c r="R89" s="153">
        <f t="shared" si="33"/>
        <v>0</v>
      </c>
      <c r="S89" s="245">
        <f t="shared" si="33"/>
        <v>21</v>
      </c>
    </row>
    <row r="90" spans="1:19" s="238" customFormat="1" ht="15">
      <c r="A90" s="237" t="s">
        <v>11</v>
      </c>
      <c r="B90" s="194" t="s">
        <v>6</v>
      </c>
      <c r="C90" s="160" t="s">
        <v>99</v>
      </c>
      <c r="D90" s="160">
        <v>0</v>
      </c>
      <c r="E90" s="160">
        <v>0</v>
      </c>
      <c r="F90" s="160">
        <v>0</v>
      </c>
      <c r="G90" s="160">
        <v>0</v>
      </c>
      <c r="H90" s="160">
        <v>0</v>
      </c>
      <c r="I90" s="160">
        <v>0</v>
      </c>
      <c r="J90" s="160">
        <v>0</v>
      </c>
      <c r="K90" s="160">
        <v>0</v>
      </c>
      <c r="L90" s="160">
        <v>0</v>
      </c>
      <c r="M90" s="160">
        <v>0</v>
      </c>
      <c r="N90" s="160">
        <v>0</v>
      </c>
      <c r="O90" s="160">
        <v>0</v>
      </c>
      <c r="P90" s="160">
        <v>0</v>
      </c>
      <c r="Q90" s="160">
        <v>0</v>
      </c>
      <c r="R90" s="160">
        <v>0</v>
      </c>
      <c r="S90" s="241">
        <v>0</v>
      </c>
    </row>
    <row r="91" spans="1:19" s="238" customFormat="1" ht="15">
      <c r="A91" s="239"/>
      <c r="B91" s="240"/>
      <c r="C91" s="148" t="s">
        <v>100</v>
      </c>
      <c r="D91" s="148">
        <v>0</v>
      </c>
      <c r="E91" s="148">
        <v>0</v>
      </c>
      <c r="F91" s="148">
        <v>0</v>
      </c>
      <c r="G91" s="148">
        <v>0</v>
      </c>
      <c r="H91" s="148">
        <v>0</v>
      </c>
      <c r="I91" s="148">
        <v>0</v>
      </c>
      <c r="J91" s="148">
        <v>0</v>
      </c>
      <c r="K91" s="148">
        <v>0</v>
      </c>
      <c r="L91" s="148">
        <v>0</v>
      </c>
      <c r="M91" s="148">
        <v>0</v>
      </c>
      <c r="N91" s="148">
        <v>0</v>
      </c>
      <c r="O91" s="148">
        <v>0</v>
      </c>
      <c r="P91" s="148">
        <v>0</v>
      </c>
      <c r="Q91" s="148">
        <v>0</v>
      </c>
      <c r="R91" s="148">
        <v>0</v>
      </c>
      <c r="S91" s="242">
        <v>0</v>
      </c>
    </row>
    <row r="92" spans="1:19" s="238" customFormat="1" ht="15">
      <c r="A92" s="239"/>
      <c r="B92" s="240"/>
      <c r="C92" s="148" t="s">
        <v>96</v>
      </c>
      <c r="D92" s="148">
        <v>0</v>
      </c>
      <c r="E92" s="148">
        <v>0</v>
      </c>
      <c r="F92" s="148">
        <v>0</v>
      </c>
      <c r="G92" s="148">
        <v>0</v>
      </c>
      <c r="H92" s="148">
        <v>0</v>
      </c>
      <c r="I92" s="148">
        <v>0</v>
      </c>
      <c r="J92" s="148">
        <v>0</v>
      </c>
      <c r="K92" s="148">
        <v>0</v>
      </c>
      <c r="L92" s="148">
        <v>0</v>
      </c>
      <c r="M92" s="148">
        <v>0</v>
      </c>
      <c r="N92" s="148">
        <v>0</v>
      </c>
      <c r="O92" s="148">
        <v>0</v>
      </c>
      <c r="P92" s="148">
        <v>0</v>
      </c>
      <c r="Q92" s="148">
        <v>0</v>
      </c>
      <c r="R92" s="148">
        <v>0</v>
      </c>
      <c r="S92" s="242">
        <v>0</v>
      </c>
    </row>
    <row r="93" spans="1:19" s="238" customFormat="1" ht="15">
      <c r="A93" s="239"/>
      <c r="B93" s="240" t="s">
        <v>5</v>
      </c>
      <c r="C93" s="148" t="s">
        <v>99</v>
      </c>
      <c r="D93" s="148">
        <v>9</v>
      </c>
      <c r="E93" s="148">
        <v>0</v>
      </c>
      <c r="F93" s="148">
        <v>0</v>
      </c>
      <c r="G93" s="148">
        <f>SUM(D93:F93)</f>
        <v>9</v>
      </c>
      <c r="H93" s="148">
        <v>6</v>
      </c>
      <c r="I93" s="148">
        <v>0</v>
      </c>
      <c r="J93" s="148">
        <v>0</v>
      </c>
      <c r="K93" s="148">
        <f>SUM(H93:J93)</f>
        <v>6</v>
      </c>
      <c r="L93" s="148">
        <v>46</v>
      </c>
      <c r="M93" s="148">
        <v>0</v>
      </c>
      <c r="N93" s="148">
        <v>0</v>
      </c>
      <c r="O93" s="148">
        <f>SUM(L93:N93)</f>
        <v>46</v>
      </c>
      <c r="P93" s="148">
        <f>D93+H93+L93</f>
        <v>61</v>
      </c>
      <c r="Q93" s="148">
        <f>E93+I93+M93</f>
        <v>0</v>
      </c>
      <c r="R93" s="148">
        <f>F93+J93+N93</f>
        <v>0</v>
      </c>
      <c r="S93" s="148">
        <f>G93+K93+O93</f>
        <v>61</v>
      </c>
    </row>
    <row r="94" spans="1:19" s="238" customFormat="1" ht="15">
      <c r="A94" s="239"/>
      <c r="B94" s="240"/>
      <c r="C94" s="148" t="s">
        <v>100</v>
      </c>
      <c r="D94" s="148">
        <v>0</v>
      </c>
      <c r="E94" s="148">
        <v>0</v>
      </c>
      <c r="F94" s="148">
        <v>0</v>
      </c>
      <c r="G94" s="148">
        <v>0</v>
      </c>
      <c r="H94" s="148">
        <v>0</v>
      </c>
      <c r="I94" s="148">
        <v>0</v>
      </c>
      <c r="J94" s="148">
        <v>0</v>
      </c>
      <c r="K94" s="148">
        <v>0</v>
      </c>
      <c r="L94" s="148">
        <v>0</v>
      </c>
      <c r="M94" s="148">
        <v>0</v>
      </c>
      <c r="N94" s="148">
        <v>0</v>
      </c>
      <c r="O94" s="148">
        <v>0</v>
      </c>
      <c r="P94" s="148">
        <v>0</v>
      </c>
      <c r="Q94" s="148">
        <v>0</v>
      </c>
      <c r="R94" s="148">
        <v>0</v>
      </c>
      <c r="S94" s="148">
        <v>0</v>
      </c>
    </row>
    <row r="95" spans="1:19" s="238" customFormat="1" ht="15">
      <c r="A95" s="239"/>
      <c r="B95" s="240"/>
      <c r="C95" s="148" t="s">
        <v>96</v>
      </c>
      <c r="D95" s="148">
        <f t="shared" ref="D95:S95" si="34">SUM(D93:D94)</f>
        <v>9</v>
      </c>
      <c r="E95" s="148">
        <f t="shared" si="34"/>
        <v>0</v>
      </c>
      <c r="F95" s="148">
        <f t="shared" si="34"/>
        <v>0</v>
      </c>
      <c r="G95" s="148">
        <f t="shared" si="34"/>
        <v>9</v>
      </c>
      <c r="H95" s="148">
        <f t="shared" si="34"/>
        <v>6</v>
      </c>
      <c r="I95" s="148">
        <f t="shared" si="34"/>
        <v>0</v>
      </c>
      <c r="J95" s="148">
        <f t="shared" si="34"/>
        <v>0</v>
      </c>
      <c r="K95" s="148">
        <f t="shared" si="34"/>
        <v>6</v>
      </c>
      <c r="L95" s="148">
        <f t="shared" si="34"/>
        <v>46</v>
      </c>
      <c r="M95" s="148">
        <f t="shared" si="34"/>
        <v>0</v>
      </c>
      <c r="N95" s="148">
        <f t="shared" si="34"/>
        <v>0</v>
      </c>
      <c r="O95" s="148">
        <f t="shared" si="34"/>
        <v>46</v>
      </c>
      <c r="P95" s="148">
        <f t="shared" si="34"/>
        <v>61</v>
      </c>
      <c r="Q95" s="148">
        <f t="shared" si="34"/>
        <v>0</v>
      </c>
      <c r="R95" s="148">
        <f t="shared" si="34"/>
        <v>0</v>
      </c>
      <c r="S95" s="242">
        <f t="shared" si="34"/>
        <v>61</v>
      </c>
    </row>
    <row r="96" spans="1:19" s="238" customFormat="1" ht="15">
      <c r="A96" s="239"/>
      <c r="B96" s="240" t="s">
        <v>4</v>
      </c>
      <c r="C96" s="148" t="s">
        <v>99</v>
      </c>
      <c r="D96" s="148">
        <v>0</v>
      </c>
      <c r="E96" s="148">
        <v>0</v>
      </c>
      <c r="F96" s="148">
        <v>0</v>
      </c>
      <c r="G96" s="148">
        <v>0</v>
      </c>
      <c r="H96" s="148">
        <v>0</v>
      </c>
      <c r="I96" s="148">
        <v>0</v>
      </c>
      <c r="J96" s="148">
        <v>0</v>
      </c>
      <c r="K96" s="148">
        <v>0</v>
      </c>
      <c r="L96" s="148">
        <v>0</v>
      </c>
      <c r="M96" s="148">
        <v>0</v>
      </c>
      <c r="N96" s="148">
        <v>0</v>
      </c>
      <c r="O96" s="148">
        <v>0</v>
      </c>
      <c r="P96" s="148">
        <v>0</v>
      </c>
      <c r="Q96" s="148">
        <v>0</v>
      </c>
      <c r="R96" s="148">
        <v>0</v>
      </c>
      <c r="S96" s="242">
        <v>0</v>
      </c>
    </row>
    <row r="97" spans="1:19" s="238" customFormat="1" ht="15">
      <c r="A97" s="239"/>
      <c r="B97" s="240"/>
      <c r="C97" s="148" t="s">
        <v>100</v>
      </c>
      <c r="D97" s="148">
        <v>0</v>
      </c>
      <c r="E97" s="148">
        <v>0</v>
      </c>
      <c r="F97" s="148">
        <v>0</v>
      </c>
      <c r="G97" s="148">
        <v>0</v>
      </c>
      <c r="H97" s="148">
        <v>0</v>
      </c>
      <c r="I97" s="148">
        <v>0</v>
      </c>
      <c r="J97" s="148">
        <v>0</v>
      </c>
      <c r="K97" s="148">
        <v>0</v>
      </c>
      <c r="L97" s="148">
        <v>0</v>
      </c>
      <c r="M97" s="148">
        <v>0</v>
      </c>
      <c r="N97" s="148">
        <v>0</v>
      </c>
      <c r="O97" s="148">
        <v>0</v>
      </c>
      <c r="P97" s="148">
        <v>0</v>
      </c>
      <c r="Q97" s="148">
        <v>0</v>
      </c>
      <c r="R97" s="148">
        <v>0</v>
      </c>
      <c r="S97" s="242">
        <v>0</v>
      </c>
    </row>
    <row r="98" spans="1:19" s="238" customFormat="1" ht="15">
      <c r="A98" s="239"/>
      <c r="B98" s="240"/>
      <c r="C98" s="148" t="s">
        <v>96</v>
      </c>
      <c r="D98" s="148">
        <v>0</v>
      </c>
      <c r="E98" s="148">
        <v>0</v>
      </c>
      <c r="F98" s="148">
        <v>0</v>
      </c>
      <c r="G98" s="148">
        <v>0</v>
      </c>
      <c r="H98" s="148">
        <v>0</v>
      </c>
      <c r="I98" s="148">
        <v>0</v>
      </c>
      <c r="J98" s="148">
        <v>0</v>
      </c>
      <c r="K98" s="148">
        <v>0</v>
      </c>
      <c r="L98" s="148">
        <v>0</v>
      </c>
      <c r="M98" s="148">
        <v>0</v>
      </c>
      <c r="N98" s="148">
        <v>0</v>
      </c>
      <c r="O98" s="148">
        <v>0</v>
      </c>
      <c r="P98" s="148">
        <v>0</v>
      </c>
      <c r="Q98" s="148">
        <v>0</v>
      </c>
      <c r="R98" s="148">
        <v>0</v>
      </c>
      <c r="S98" s="242">
        <v>0</v>
      </c>
    </row>
    <row r="99" spans="1:19" s="238" customFormat="1" ht="15">
      <c r="A99" s="239"/>
      <c r="B99" s="240" t="s">
        <v>0</v>
      </c>
      <c r="C99" s="148" t="s">
        <v>99</v>
      </c>
      <c r="D99" s="148">
        <f t="shared" ref="D99:S100" si="35">D90+D93+D96</f>
        <v>9</v>
      </c>
      <c r="E99" s="148">
        <f t="shared" si="35"/>
        <v>0</v>
      </c>
      <c r="F99" s="148">
        <f t="shared" si="35"/>
        <v>0</v>
      </c>
      <c r="G99" s="148">
        <f t="shared" si="35"/>
        <v>9</v>
      </c>
      <c r="H99" s="148">
        <f t="shared" si="35"/>
        <v>6</v>
      </c>
      <c r="I99" s="148">
        <f t="shared" si="35"/>
        <v>0</v>
      </c>
      <c r="J99" s="148">
        <f t="shared" si="35"/>
        <v>0</v>
      </c>
      <c r="K99" s="148">
        <f t="shared" si="35"/>
        <v>6</v>
      </c>
      <c r="L99" s="148">
        <f t="shared" si="35"/>
        <v>46</v>
      </c>
      <c r="M99" s="148">
        <f t="shared" si="35"/>
        <v>0</v>
      </c>
      <c r="N99" s="148">
        <f t="shared" si="35"/>
        <v>0</v>
      </c>
      <c r="O99" s="148">
        <f t="shared" si="35"/>
        <v>46</v>
      </c>
      <c r="P99" s="148">
        <f t="shared" si="35"/>
        <v>61</v>
      </c>
      <c r="Q99" s="148">
        <f t="shared" si="35"/>
        <v>0</v>
      </c>
      <c r="R99" s="148">
        <f t="shared" si="35"/>
        <v>0</v>
      </c>
      <c r="S99" s="242">
        <f t="shared" si="35"/>
        <v>61</v>
      </c>
    </row>
    <row r="100" spans="1:19" s="238" customFormat="1" ht="15">
      <c r="A100" s="239"/>
      <c r="B100" s="240"/>
      <c r="C100" s="148" t="s">
        <v>100</v>
      </c>
      <c r="D100" s="148">
        <f t="shared" si="35"/>
        <v>0</v>
      </c>
      <c r="E100" s="148">
        <f t="shared" si="35"/>
        <v>0</v>
      </c>
      <c r="F100" s="148">
        <f t="shared" si="35"/>
        <v>0</v>
      </c>
      <c r="G100" s="148">
        <f t="shared" si="35"/>
        <v>0</v>
      </c>
      <c r="H100" s="148">
        <f t="shared" si="35"/>
        <v>0</v>
      </c>
      <c r="I100" s="148">
        <f t="shared" si="35"/>
        <v>0</v>
      </c>
      <c r="J100" s="148">
        <f t="shared" si="35"/>
        <v>0</v>
      </c>
      <c r="K100" s="148">
        <f t="shared" si="35"/>
        <v>0</v>
      </c>
      <c r="L100" s="148">
        <f t="shared" si="35"/>
        <v>0</v>
      </c>
      <c r="M100" s="148">
        <f t="shared" si="35"/>
        <v>0</v>
      </c>
      <c r="N100" s="148">
        <f t="shared" si="35"/>
        <v>0</v>
      </c>
      <c r="O100" s="148">
        <f t="shared" si="35"/>
        <v>0</v>
      </c>
      <c r="P100" s="148">
        <f t="shared" si="35"/>
        <v>0</v>
      </c>
      <c r="Q100" s="148">
        <f t="shared" si="35"/>
        <v>0</v>
      </c>
      <c r="R100" s="148">
        <f t="shared" si="35"/>
        <v>0</v>
      </c>
      <c r="S100" s="242">
        <f t="shared" si="35"/>
        <v>0</v>
      </c>
    </row>
    <row r="101" spans="1:19" s="238" customFormat="1" ht="15">
      <c r="A101" s="243"/>
      <c r="B101" s="244"/>
      <c r="C101" s="153" t="s">
        <v>96</v>
      </c>
      <c r="D101" s="153">
        <f t="shared" ref="D101:S101" si="36">SUM(D99:D100)</f>
        <v>9</v>
      </c>
      <c r="E101" s="153">
        <f t="shared" si="36"/>
        <v>0</v>
      </c>
      <c r="F101" s="153">
        <f t="shared" si="36"/>
        <v>0</v>
      </c>
      <c r="G101" s="153">
        <f t="shared" si="36"/>
        <v>9</v>
      </c>
      <c r="H101" s="153">
        <f t="shared" si="36"/>
        <v>6</v>
      </c>
      <c r="I101" s="153">
        <f t="shared" si="36"/>
        <v>0</v>
      </c>
      <c r="J101" s="153">
        <f t="shared" si="36"/>
        <v>0</v>
      </c>
      <c r="K101" s="153">
        <f t="shared" si="36"/>
        <v>6</v>
      </c>
      <c r="L101" s="153">
        <f t="shared" si="36"/>
        <v>46</v>
      </c>
      <c r="M101" s="153">
        <f t="shared" si="36"/>
        <v>0</v>
      </c>
      <c r="N101" s="153">
        <f t="shared" si="36"/>
        <v>0</v>
      </c>
      <c r="O101" s="153">
        <f t="shared" si="36"/>
        <v>46</v>
      </c>
      <c r="P101" s="153">
        <f t="shared" si="36"/>
        <v>61</v>
      </c>
      <c r="Q101" s="153">
        <f t="shared" si="36"/>
        <v>0</v>
      </c>
      <c r="R101" s="153">
        <f t="shared" si="36"/>
        <v>0</v>
      </c>
      <c r="S101" s="245">
        <f t="shared" si="36"/>
        <v>61</v>
      </c>
    </row>
    <row r="102" spans="1:19" s="238" customFormat="1" ht="15">
      <c r="A102" s="246" t="s">
        <v>10</v>
      </c>
      <c r="B102" s="249" t="s">
        <v>6</v>
      </c>
      <c r="C102" s="146" t="s">
        <v>99</v>
      </c>
      <c r="D102" s="160">
        <v>0</v>
      </c>
      <c r="E102" s="160">
        <v>0</v>
      </c>
      <c r="F102" s="160">
        <v>0</v>
      </c>
      <c r="G102" s="160">
        <v>0</v>
      </c>
      <c r="H102" s="160">
        <v>0</v>
      </c>
      <c r="I102" s="160">
        <v>0</v>
      </c>
      <c r="J102" s="160">
        <v>0</v>
      </c>
      <c r="K102" s="160">
        <v>0</v>
      </c>
      <c r="L102" s="160">
        <v>0</v>
      </c>
      <c r="M102" s="160">
        <v>0</v>
      </c>
      <c r="N102" s="160">
        <v>0</v>
      </c>
      <c r="O102" s="160">
        <v>0</v>
      </c>
      <c r="P102" s="160">
        <v>0</v>
      </c>
      <c r="Q102" s="160">
        <v>0</v>
      </c>
      <c r="R102" s="160">
        <v>0</v>
      </c>
      <c r="S102" s="241">
        <v>0</v>
      </c>
    </row>
    <row r="103" spans="1:19" s="238" customFormat="1" ht="15">
      <c r="A103" s="239"/>
      <c r="B103" s="240"/>
      <c r="C103" s="148" t="s">
        <v>100</v>
      </c>
      <c r="D103" s="148">
        <v>0</v>
      </c>
      <c r="E103" s="148">
        <v>0</v>
      </c>
      <c r="F103" s="148">
        <v>0</v>
      </c>
      <c r="G103" s="148">
        <v>0</v>
      </c>
      <c r="H103" s="148">
        <v>0</v>
      </c>
      <c r="I103" s="148">
        <v>0</v>
      </c>
      <c r="J103" s="148">
        <v>0</v>
      </c>
      <c r="K103" s="148">
        <v>0</v>
      </c>
      <c r="L103" s="148">
        <v>0</v>
      </c>
      <c r="M103" s="148">
        <v>0</v>
      </c>
      <c r="N103" s="148">
        <v>0</v>
      </c>
      <c r="O103" s="148">
        <v>0</v>
      </c>
      <c r="P103" s="148">
        <v>0</v>
      </c>
      <c r="Q103" s="148">
        <v>0</v>
      </c>
      <c r="R103" s="148">
        <v>0</v>
      </c>
      <c r="S103" s="242">
        <v>0</v>
      </c>
    </row>
    <row r="104" spans="1:19" s="238" customFormat="1" ht="15">
      <c r="A104" s="239"/>
      <c r="B104" s="240"/>
      <c r="C104" s="148" t="s">
        <v>96</v>
      </c>
      <c r="D104" s="148">
        <v>0</v>
      </c>
      <c r="E104" s="148">
        <v>0</v>
      </c>
      <c r="F104" s="148">
        <v>0</v>
      </c>
      <c r="G104" s="148">
        <v>0</v>
      </c>
      <c r="H104" s="148">
        <v>0</v>
      </c>
      <c r="I104" s="148">
        <v>0</v>
      </c>
      <c r="J104" s="148">
        <v>0</v>
      </c>
      <c r="K104" s="148">
        <v>0</v>
      </c>
      <c r="L104" s="148">
        <v>0</v>
      </c>
      <c r="M104" s="148">
        <v>0</v>
      </c>
      <c r="N104" s="148">
        <v>0</v>
      </c>
      <c r="O104" s="148">
        <v>0</v>
      </c>
      <c r="P104" s="148">
        <v>0</v>
      </c>
      <c r="Q104" s="148">
        <v>0</v>
      </c>
      <c r="R104" s="148">
        <v>0</v>
      </c>
      <c r="S104" s="242">
        <v>0</v>
      </c>
    </row>
    <row r="105" spans="1:19" s="238" customFormat="1" ht="15">
      <c r="A105" s="239"/>
      <c r="B105" s="240" t="s">
        <v>5</v>
      </c>
      <c r="C105" s="148" t="s">
        <v>99</v>
      </c>
      <c r="D105" s="148">
        <v>19</v>
      </c>
      <c r="E105" s="148">
        <v>0</v>
      </c>
      <c r="F105" s="148">
        <v>0</v>
      </c>
      <c r="G105" s="148">
        <f>SUM(D105:F105)</f>
        <v>19</v>
      </c>
      <c r="H105" s="148">
        <v>14</v>
      </c>
      <c r="I105" s="148">
        <v>0</v>
      </c>
      <c r="J105" s="148">
        <v>0</v>
      </c>
      <c r="K105" s="148">
        <f>SUM(H105:J105)</f>
        <v>14</v>
      </c>
      <c r="L105" s="148">
        <v>10</v>
      </c>
      <c r="M105" s="148">
        <v>0</v>
      </c>
      <c r="N105" s="148">
        <v>9</v>
      </c>
      <c r="O105" s="148">
        <f>SUM(L105:N105)</f>
        <v>19</v>
      </c>
      <c r="P105" s="148">
        <f>D105+H105+L105</f>
        <v>43</v>
      </c>
      <c r="Q105" s="148">
        <f>E105+I105+M105</f>
        <v>0</v>
      </c>
      <c r="R105" s="148">
        <f>F105+J105+N105</f>
        <v>9</v>
      </c>
      <c r="S105" s="148">
        <f>G105+K105+O105</f>
        <v>52</v>
      </c>
    </row>
    <row r="106" spans="1:19" s="238" customFormat="1" ht="15">
      <c r="A106" s="239"/>
      <c r="B106" s="240"/>
      <c r="C106" s="148" t="s">
        <v>100</v>
      </c>
      <c r="D106" s="148">
        <v>0</v>
      </c>
      <c r="E106" s="148">
        <v>0</v>
      </c>
      <c r="F106" s="148">
        <v>0</v>
      </c>
      <c r="G106" s="148">
        <v>0</v>
      </c>
      <c r="H106" s="148">
        <v>0</v>
      </c>
      <c r="I106" s="148">
        <v>0</v>
      </c>
      <c r="J106" s="148">
        <v>0</v>
      </c>
      <c r="K106" s="148">
        <v>0</v>
      </c>
      <c r="L106" s="148">
        <v>0</v>
      </c>
      <c r="M106" s="148">
        <v>0</v>
      </c>
      <c r="N106" s="148">
        <v>0</v>
      </c>
      <c r="O106" s="148">
        <v>0</v>
      </c>
      <c r="P106" s="148">
        <v>0</v>
      </c>
      <c r="Q106" s="148">
        <v>0</v>
      </c>
      <c r="R106" s="148">
        <v>0</v>
      </c>
      <c r="S106" s="148">
        <v>0</v>
      </c>
    </row>
    <row r="107" spans="1:19" s="238" customFormat="1" ht="15">
      <c r="A107" s="239"/>
      <c r="B107" s="240"/>
      <c r="C107" s="148" t="s">
        <v>96</v>
      </c>
      <c r="D107" s="148">
        <f t="shared" ref="D107:S107" si="37">SUM(D105:D106)</f>
        <v>19</v>
      </c>
      <c r="E107" s="148">
        <f t="shared" si="37"/>
        <v>0</v>
      </c>
      <c r="F107" s="148">
        <f t="shared" si="37"/>
        <v>0</v>
      </c>
      <c r="G107" s="148">
        <f t="shared" si="37"/>
        <v>19</v>
      </c>
      <c r="H107" s="148">
        <f t="shared" si="37"/>
        <v>14</v>
      </c>
      <c r="I107" s="148">
        <f t="shared" si="37"/>
        <v>0</v>
      </c>
      <c r="J107" s="148">
        <f t="shared" si="37"/>
        <v>0</v>
      </c>
      <c r="K107" s="148">
        <f t="shared" si="37"/>
        <v>14</v>
      </c>
      <c r="L107" s="148">
        <f t="shared" si="37"/>
        <v>10</v>
      </c>
      <c r="M107" s="148">
        <f t="shared" si="37"/>
        <v>0</v>
      </c>
      <c r="N107" s="148">
        <f t="shared" si="37"/>
        <v>9</v>
      </c>
      <c r="O107" s="148">
        <f t="shared" si="37"/>
        <v>19</v>
      </c>
      <c r="P107" s="148">
        <f t="shared" si="37"/>
        <v>43</v>
      </c>
      <c r="Q107" s="148">
        <f t="shared" si="37"/>
        <v>0</v>
      </c>
      <c r="R107" s="148">
        <f t="shared" si="37"/>
        <v>9</v>
      </c>
      <c r="S107" s="242">
        <f t="shared" si="37"/>
        <v>52</v>
      </c>
    </row>
    <row r="108" spans="1:19" s="238" customFormat="1" ht="15">
      <c r="A108" s="239"/>
      <c r="B108" s="240" t="s">
        <v>4</v>
      </c>
      <c r="C108" s="148" t="s">
        <v>99</v>
      </c>
      <c r="D108" s="160">
        <v>0</v>
      </c>
      <c r="E108" s="160">
        <v>0</v>
      </c>
      <c r="F108" s="160">
        <v>0</v>
      </c>
      <c r="G108" s="160">
        <v>0</v>
      </c>
      <c r="H108" s="160">
        <v>0</v>
      </c>
      <c r="I108" s="160">
        <v>0</v>
      </c>
      <c r="J108" s="160">
        <v>0</v>
      </c>
      <c r="K108" s="160">
        <v>0</v>
      </c>
      <c r="L108" s="160">
        <v>0</v>
      </c>
      <c r="M108" s="160">
        <v>0</v>
      </c>
      <c r="N108" s="160">
        <v>0</v>
      </c>
      <c r="O108" s="160">
        <v>0</v>
      </c>
      <c r="P108" s="160">
        <v>0</v>
      </c>
      <c r="Q108" s="160">
        <v>0</v>
      </c>
      <c r="R108" s="160">
        <v>0</v>
      </c>
      <c r="S108" s="241">
        <v>0</v>
      </c>
    </row>
    <row r="109" spans="1:19" s="238" customFormat="1" ht="15">
      <c r="A109" s="239"/>
      <c r="B109" s="240"/>
      <c r="C109" s="148" t="s">
        <v>100</v>
      </c>
      <c r="D109" s="148">
        <v>0</v>
      </c>
      <c r="E109" s="148">
        <v>0</v>
      </c>
      <c r="F109" s="148">
        <v>0</v>
      </c>
      <c r="G109" s="148">
        <v>0</v>
      </c>
      <c r="H109" s="148">
        <v>0</v>
      </c>
      <c r="I109" s="148">
        <v>0</v>
      </c>
      <c r="J109" s="148">
        <v>0</v>
      </c>
      <c r="K109" s="148">
        <v>0</v>
      </c>
      <c r="L109" s="148">
        <v>0</v>
      </c>
      <c r="M109" s="148">
        <v>0</v>
      </c>
      <c r="N109" s="148">
        <v>0</v>
      </c>
      <c r="O109" s="148">
        <v>0</v>
      </c>
      <c r="P109" s="148">
        <v>0</v>
      </c>
      <c r="Q109" s="148">
        <v>0</v>
      </c>
      <c r="R109" s="148">
        <v>0</v>
      </c>
      <c r="S109" s="242">
        <v>0</v>
      </c>
    </row>
    <row r="110" spans="1:19" s="238" customFormat="1" ht="15">
      <c r="A110" s="239"/>
      <c r="B110" s="240"/>
      <c r="C110" s="148" t="s">
        <v>96</v>
      </c>
      <c r="D110" s="148">
        <v>0</v>
      </c>
      <c r="E110" s="148">
        <v>0</v>
      </c>
      <c r="F110" s="148">
        <v>0</v>
      </c>
      <c r="G110" s="148">
        <v>0</v>
      </c>
      <c r="H110" s="148">
        <v>0</v>
      </c>
      <c r="I110" s="148">
        <v>0</v>
      </c>
      <c r="J110" s="148">
        <v>0</v>
      </c>
      <c r="K110" s="148">
        <v>0</v>
      </c>
      <c r="L110" s="148">
        <v>0</v>
      </c>
      <c r="M110" s="148">
        <v>0</v>
      </c>
      <c r="N110" s="148">
        <v>0</v>
      </c>
      <c r="O110" s="148">
        <v>0</v>
      </c>
      <c r="P110" s="148">
        <v>0</v>
      </c>
      <c r="Q110" s="148">
        <v>0</v>
      </c>
      <c r="R110" s="148">
        <v>0</v>
      </c>
      <c r="S110" s="242">
        <v>0</v>
      </c>
    </row>
    <row r="111" spans="1:19" s="238" customFormat="1" ht="15">
      <c r="A111" s="239"/>
      <c r="B111" s="240" t="s">
        <v>0</v>
      </c>
      <c r="C111" s="148" t="s">
        <v>99</v>
      </c>
      <c r="D111" s="160">
        <f t="shared" ref="D111:S112" si="38">D102+D105+D108</f>
        <v>19</v>
      </c>
      <c r="E111" s="160">
        <f t="shared" si="38"/>
        <v>0</v>
      </c>
      <c r="F111" s="160">
        <f t="shared" si="38"/>
        <v>0</v>
      </c>
      <c r="G111" s="160">
        <f t="shared" si="38"/>
        <v>19</v>
      </c>
      <c r="H111" s="160">
        <f t="shared" si="38"/>
        <v>14</v>
      </c>
      <c r="I111" s="160">
        <f t="shared" si="38"/>
        <v>0</v>
      </c>
      <c r="J111" s="160">
        <f t="shared" si="38"/>
        <v>0</v>
      </c>
      <c r="K111" s="160">
        <f t="shared" si="38"/>
        <v>14</v>
      </c>
      <c r="L111" s="160">
        <f t="shared" si="38"/>
        <v>10</v>
      </c>
      <c r="M111" s="160">
        <f t="shared" si="38"/>
        <v>0</v>
      </c>
      <c r="N111" s="160">
        <f t="shared" si="38"/>
        <v>9</v>
      </c>
      <c r="O111" s="160">
        <f t="shared" si="38"/>
        <v>19</v>
      </c>
      <c r="P111" s="160">
        <f t="shared" si="38"/>
        <v>43</v>
      </c>
      <c r="Q111" s="160">
        <f t="shared" si="38"/>
        <v>0</v>
      </c>
      <c r="R111" s="160">
        <f t="shared" si="38"/>
        <v>9</v>
      </c>
      <c r="S111" s="241">
        <f t="shared" si="38"/>
        <v>52</v>
      </c>
    </row>
    <row r="112" spans="1:19" s="238" customFormat="1" ht="15">
      <c r="A112" s="239"/>
      <c r="B112" s="240"/>
      <c r="C112" s="148" t="s">
        <v>100</v>
      </c>
      <c r="D112" s="160">
        <f t="shared" si="38"/>
        <v>0</v>
      </c>
      <c r="E112" s="160">
        <f t="shared" si="38"/>
        <v>0</v>
      </c>
      <c r="F112" s="160">
        <f t="shared" si="38"/>
        <v>0</v>
      </c>
      <c r="G112" s="160">
        <f t="shared" si="38"/>
        <v>0</v>
      </c>
      <c r="H112" s="160">
        <f t="shared" si="38"/>
        <v>0</v>
      </c>
      <c r="I112" s="160">
        <f t="shared" si="38"/>
        <v>0</v>
      </c>
      <c r="J112" s="160">
        <f t="shared" si="38"/>
        <v>0</v>
      </c>
      <c r="K112" s="160">
        <f t="shared" si="38"/>
        <v>0</v>
      </c>
      <c r="L112" s="160">
        <f t="shared" si="38"/>
        <v>0</v>
      </c>
      <c r="M112" s="160">
        <f t="shared" si="38"/>
        <v>0</v>
      </c>
      <c r="N112" s="160">
        <f t="shared" si="38"/>
        <v>0</v>
      </c>
      <c r="O112" s="160">
        <f t="shared" si="38"/>
        <v>0</v>
      </c>
      <c r="P112" s="160">
        <f t="shared" si="38"/>
        <v>0</v>
      </c>
      <c r="Q112" s="160">
        <f t="shared" si="38"/>
        <v>0</v>
      </c>
      <c r="R112" s="160">
        <f t="shared" si="38"/>
        <v>0</v>
      </c>
      <c r="S112" s="241">
        <f t="shared" si="38"/>
        <v>0</v>
      </c>
    </row>
    <row r="113" spans="1:19" s="238" customFormat="1" ht="15">
      <c r="A113" s="243"/>
      <c r="B113" s="244"/>
      <c r="C113" s="153" t="s">
        <v>96</v>
      </c>
      <c r="D113" s="153">
        <f t="shared" ref="D113:S113" si="39">SUM(D111:D112)</f>
        <v>19</v>
      </c>
      <c r="E113" s="153">
        <f t="shared" si="39"/>
        <v>0</v>
      </c>
      <c r="F113" s="153">
        <f t="shared" si="39"/>
        <v>0</v>
      </c>
      <c r="G113" s="153">
        <f t="shared" si="39"/>
        <v>19</v>
      </c>
      <c r="H113" s="153">
        <f t="shared" si="39"/>
        <v>14</v>
      </c>
      <c r="I113" s="153">
        <f t="shared" si="39"/>
        <v>0</v>
      </c>
      <c r="J113" s="153">
        <f t="shared" si="39"/>
        <v>0</v>
      </c>
      <c r="K113" s="153">
        <f t="shared" si="39"/>
        <v>14</v>
      </c>
      <c r="L113" s="153">
        <f t="shared" si="39"/>
        <v>10</v>
      </c>
      <c r="M113" s="153">
        <f t="shared" si="39"/>
        <v>0</v>
      </c>
      <c r="N113" s="153">
        <f t="shared" si="39"/>
        <v>9</v>
      </c>
      <c r="O113" s="153">
        <f t="shared" si="39"/>
        <v>19</v>
      </c>
      <c r="P113" s="153">
        <f t="shared" si="39"/>
        <v>43</v>
      </c>
      <c r="Q113" s="153">
        <f t="shared" si="39"/>
        <v>0</v>
      </c>
      <c r="R113" s="153">
        <f t="shared" si="39"/>
        <v>9</v>
      </c>
      <c r="S113" s="245">
        <f t="shared" si="39"/>
        <v>52</v>
      </c>
    </row>
    <row r="114" spans="1:19" s="238" customFormat="1" ht="15">
      <c r="A114" s="246" t="s">
        <v>9</v>
      </c>
      <c r="B114" s="249" t="s">
        <v>6</v>
      </c>
      <c r="C114" s="146" t="s">
        <v>99</v>
      </c>
      <c r="D114" s="146">
        <v>0</v>
      </c>
      <c r="E114" s="146">
        <v>0</v>
      </c>
      <c r="F114" s="146">
        <v>0</v>
      </c>
      <c r="G114" s="146">
        <v>0</v>
      </c>
      <c r="H114" s="146">
        <v>0</v>
      </c>
      <c r="I114" s="146">
        <v>0</v>
      </c>
      <c r="J114" s="146">
        <v>0</v>
      </c>
      <c r="K114" s="146">
        <v>0</v>
      </c>
      <c r="L114" s="146">
        <v>0</v>
      </c>
      <c r="M114" s="146">
        <v>0</v>
      </c>
      <c r="N114" s="146">
        <v>0</v>
      </c>
      <c r="O114" s="146">
        <v>0</v>
      </c>
      <c r="P114" s="146">
        <v>0</v>
      </c>
      <c r="Q114" s="146">
        <v>0</v>
      </c>
      <c r="R114" s="146">
        <v>0</v>
      </c>
      <c r="S114" s="254">
        <v>0</v>
      </c>
    </row>
    <row r="115" spans="1:19" s="238" customFormat="1" ht="15">
      <c r="A115" s="239"/>
      <c r="B115" s="240"/>
      <c r="C115" s="148" t="s">
        <v>100</v>
      </c>
      <c r="D115" s="148">
        <v>0</v>
      </c>
      <c r="E115" s="148">
        <v>0</v>
      </c>
      <c r="F115" s="148">
        <v>0</v>
      </c>
      <c r="G115" s="148">
        <v>0</v>
      </c>
      <c r="H115" s="148">
        <v>0</v>
      </c>
      <c r="I115" s="148">
        <v>0</v>
      </c>
      <c r="J115" s="148">
        <v>0</v>
      </c>
      <c r="K115" s="148">
        <v>0</v>
      </c>
      <c r="L115" s="148">
        <v>0</v>
      </c>
      <c r="M115" s="148">
        <v>0</v>
      </c>
      <c r="N115" s="148">
        <v>0</v>
      </c>
      <c r="O115" s="148">
        <v>0</v>
      </c>
      <c r="P115" s="148">
        <v>0</v>
      </c>
      <c r="Q115" s="148">
        <v>0</v>
      </c>
      <c r="R115" s="148">
        <v>0</v>
      </c>
      <c r="S115" s="242">
        <v>0</v>
      </c>
    </row>
    <row r="116" spans="1:19" s="238" customFormat="1" ht="15">
      <c r="A116" s="239"/>
      <c r="B116" s="240"/>
      <c r="C116" s="148" t="s">
        <v>96</v>
      </c>
      <c r="D116" s="148">
        <v>0</v>
      </c>
      <c r="E116" s="148">
        <v>0</v>
      </c>
      <c r="F116" s="148">
        <v>0</v>
      </c>
      <c r="G116" s="148">
        <v>0</v>
      </c>
      <c r="H116" s="148">
        <v>0</v>
      </c>
      <c r="I116" s="148">
        <v>0</v>
      </c>
      <c r="J116" s="148">
        <v>0</v>
      </c>
      <c r="K116" s="148">
        <v>0</v>
      </c>
      <c r="L116" s="148">
        <v>0</v>
      </c>
      <c r="M116" s="148">
        <v>0</v>
      </c>
      <c r="N116" s="148">
        <v>0</v>
      </c>
      <c r="O116" s="148">
        <v>0</v>
      </c>
      <c r="P116" s="148">
        <v>0</v>
      </c>
      <c r="Q116" s="148">
        <v>0</v>
      </c>
      <c r="R116" s="148">
        <v>0</v>
      </c>
      <c r="S116" s="242">
        <v>0</v>
      </c>
    </row>
    <row r="117" spans="1:19" s="238" customFormat="1" ht="15">
      <c r="A117" s="239"/>
      <c r="B117" s="240" t="s">
        <v>5</v>
      </c>
      <c r="C117" s="148" t="s">
        <v>99</v>
      </c>
      <c r="D117" s="148">
        <v>10</v>
      </c>
      <c r="E117" s="148">
        <v>0</v>
      </c>
      <c r="F117" s="148">
        <v>0</v>
      </c>
      <c r="G117" s="148">
        <f>SUM(D117:F117)</f>
        <v>10</v>
      </c>
      <c r="H117" s="148">
        <v>16</v>
      </c>
      <c r="I117" s="148">
        <v>0</v>
      </c>
      <c r="J117" s="148">
        <v>0</v>
      </c>
      <c r="K117" s="148">
        <f>SUM(H117:J117)</f>
        <v>16</v>
      </c>
      <c r="L117" s="148">
        <v>16</v>
      </c>
      <c r="M117" s="148">
        <v>0</v>
      </c>
      <c r="N117" s="148">
        <v>0</v>
      </c>
      <c r="O117" s="148">
        <f>SUM(L117:N117)</f>
        <v>16</v>
      </c>
      <c r="P117" s="148">
        <f>D117+H117+L117</f>
        <v>42</v>
      </c>
      <c r="Q117" s="148">
        <f>E117+I117+M117</f>
        <v>0</v>
      </c>
      <c r="R117" s="148">
        <f>F117+J117+N117</f>
        <v>0</v>
      </c>
      <c r="S117" s="148">
        <f>G117+K117+O117</f>
        <v>42</v>
      </c>
    </row>
    <row r="118" spans="1:19" s="238" customFormat="1" ht="15">
      <c r="A118" s="239"/>
      <c r="B118" s="240"/>
      <c r="C118" s="148" t="s">
        <v>100</v>
      </c>
      <c r="D118" s="148">
        <v>0</v>
      </c>
      <c r="E118" s="148">
        <v>0</v>
      </c>
      <c r="F118" s="148">
        <v>0</v>
      </c>
      <c r="G118" s="148">
        <v>0</v>
      </c>
      <c r="H118" s="148">
        <v>0</v>
      </c>
      <c r="I118" s="148">
        <v>0</v>
      </c>
      <c r="J118" s="148">
        <v>0</v>
      </c>
      <c r="K118" s="148">
        <v>0</v>
      </c>
      <c r="L118" s="148">
        <v>0</v>
      </c>
      <c r="M118" s="148">
        <v>0</v>
      </c>
      <c r="N118" s="148">
        <v>0</v>
      </c>
      <c r="O118" s="148">
        <v>0</v>
      </c>
      <c r="P118" s="148">
        <v>0</v>
      </c>
      <c r="Q118" s="148">
        <v>0</v>
      </c>
      <c r="R118" s="148">
        <v>0</v>
      </c>
      <c r="S118" s="148">
        <v>0</v>
      </c>
    </row>
    <row r="119" spans="1:19" s="238" customFormat="1" ht="15">
      <c r="A119" s="239"/>
      <c r="B119" s="240"/>
      <c r="C119" s="148" t="s">
        <v>96</v>
      </c>
      <c r="D119" s="148">
        <f t="shared" ref="D119:S119" si="40">SUM(D117:D118)</f>
        <v>10</v>
      </c>
      <c r="E119" s="148">
        <f t="shared" si="40"/>
        <v>0</v>
      </c>
      <c r="F119" s="148">
        <f t="shared" si="40"/>
        <v>0</v>
      </c>
      <c r="G119" s="148">
        <f t="shared" si="40"/>
        <v>10</v>
      </c>
      <c r="H119" s="148">
        <f t="shared" si="40"/>
        <v>16</v>
      </c>
      <c r="I119" s="148">
        <f t="shared" si="40"/>
        <v>0</v>
      </c>
      <c r="J119" s="148">
        <f t="shared" si="40"/>
        <v>0</v>
      </c>
      <c r="K119" s="148">
        <f t="shared" si="40"/>
        <v>16</v>
      </c>
      <c r="L119" s="148">
        <f t="shared" si="40"/>
        <v>16</v>
      </c>
      <c r="M119" s="148">
        <f t="shared" si="40"/>
        <v>0</v>
      </c>
      <c r="N119" s="148">
        <f t="shared" si="40"/>
        <v>0</v>
      </c>
      <c r="O119" s="148">
        <f t="shared" si="40"/>
        <v>16</v>
      </c>
      <c r="P119" s="148">
        <f t="shared" si="40"/>
        <v>42</v>
      </c>
      <c r="Q119" s="148">
        <f t="shared" si="40"/>
        <v>0</v>
      </c>
      <c r="R119" s="148">
        <f t="shared" si="40"/>
        <v>0</v>
      </c>
      <c r="S119" s="242">
        <f t="shared" si="40"/>
        <v>42</v>
      </c>
    </row>
    <row r="120" spans="1:19" s="238" customFormat="1" ht="15">
      <c r="A120" s="239"/>
      <c r="B120" s="240" t="s">
        <v>4</v>
      </c>
      <c r="C120" s="148" t="s">
        <v>99</v>
      </c>
      <c r="D120" s="148">
        <v>0</v>
      </c>
      <c r="E120" s="148">
        <v>0</v>
      </c>
      <c r="F120" s="148">
        <v>0</v>
      </c>
      <c r="G120" s="148">
        <v>0</v>
      </c>
      <c r="H120" s="148">
        <v>0</v>
      </c>
      <c r="I120" s="148">
        <v>0</v>
      </c>
      <c r="J120" s="148">
        <v>0</v>
      </c>
      <c r="K120" s="148">
        <v>0</v>
      </c>
      <c r="L120" s="148">
        <v>0</v>
      </c>
      <c r="M120" s="148">
        <v>0</v>
      </c>
      <c r="N120" s="148">
        <v>0</v>
      </c>
      <c r="O120" s="148">
        <v>0</v>
      </c>
      <c r="P120" s="148">
        <v>0</v>
      </c>
      <c r="Q120" s="148">
        <v>0</v>
      </c>
      <c r="R120" s="148">
        <v>0</v>
      </c>
      <c r="S120" s="242">
        <v>0</v>
      </c>
    </row>
    <row r="121" spans="1:19" s="238" customFormat="1" ht="15">
      <c r="A121" s="239"/>
      <c r="B121" s="240"/>
      <c r="C121" s="148" t="s">
        <v>100</v>
      </c>
      <c r="D121" s="148">
        <v>0</v>
      </c>
      <c r="E121" s="148">
        <v>0</v>
      </c>
      <c r="F121" s="148">
        <v>0</v>
      </c>
      <c r="G121" s="148">
        <v>0</v>
      </c>
      <c r="H121" s="148">
        <v>0</v>
      </c>
      <c r="I121" s="148">
        <v>0</v>
      </c>
      <c r="J121" s="148">
        <v>0</v>
      </c>
      <c r="K121" s="148">
        <v>0</v>
      </c>
      <c r="L121" s="148">
        <v>0</v>
      </c>
      <c r="M121" s="148">
        <v>0</v>
      </c>
      <c r="N121" s="148">
        <v>0</v>
      </c>
      <c r="O121" s="148">
        <v>0</v>
      </c>
      <c r="P121" s="148">
        <v>0</v>
      </c>
      <c r="Q121" s="148">
        <v>0</v>
      </c>
      <c r="R121" s="148">
        <v>0</v>
      </c>
      <c r="S121" s="242">
        <v>0</v>
      </c>
    </row>
    <row r="122" spans="1:19" s="238" customFormat="1" ht="15">
      <c r="A122" s="239"/>
      <c r="B122" s="240"/>
      <c r="C122" s="148" t="s">
        <v>96</v>
      </c>
      <c r="D122" s="148">
        <v>0</v>
      </c>
      <c r="E122" s="148">
        <v>0</v>
      </c>
      <c r="F122" s="148">
        <v>0</v>
      </c>
      <c r="G122" s="148">
        <v>0</v>
      </c>
      <c r="H122" s="148">
        <v>0</v>
      </c>
      <c r="I122" s="148">
        <v>0</v>
      </c>
      <c r="J122" s="148">
        <v>0</v>
      </c>
      <c r="K122" s="148">
        <v>0</v>
      </c>
      <c r="L122" s="148">
        <v>0</v>
      </c>
      <c r="M122" s="148">
        <v>0</v>
      </c>
      <c r="N122" s="148">
        <v>0</v>
      </c>
      <c r="O122" s="148">
        <v>0</v>
      </c>
      <c r="P122" s="148">
        <v>0</v>
      </c>
      <c r="Q122" s="148">
        <v>0</v>
      </c>
      <c r="R122" s="148">
        <v>0</v>
      </c>
      <c r="S122" s="242">
        <v>0</v>
      </c>
    </row>
    <row r="123" spans="1:19" s="238" customFormat="1" ht="15">
      <c r="A123" s="239"/>
      <c r="B123" s="240" t="s">
        <v>0</v>
      </c>
      <c r="C123" s="148" t="s">
        <v>99</v>
      </c>
      <c r="D123" s="148">
        <f t="shared" ref="D123:S124" si="41">D114+D117+D120</f>
        <v>10</v>
      </c>
      <c r="E123" s="148">
        <f t="shared" si="41"/>
        <v>0</v>
      </c>
      <c r="F123" s="148">
        <f t="shared" si="41"/>
        <v>0</v>
      </c>
      <c r="G123" s="148">
        <f t="shared" si="41"/>
        <v>10</v>
      </c>
      <c r="H123" s="148">
        <f t="shared" si="41"/>
        <v>16</v>
      </c>
      <c r="I123" s="148">
        <f t="shared" si="41"/>
        <v>0</v>
      </c>
      <c r="J123" s="148">
        <f t="shared" si="41"/>
        <v>0</v>
      </c>
      <c r="K123" s="148">
        <f t="shared" si="41"/>
        <v>16</v>
      </c>
      <c r="L123" s="148">
        <f t="shared" si="41"/>
        <v>16</v>
      </c>
      <c r="M123" s="148">
        <f t="shared" si="41"/>
        <v>0</v>
      </c>
      <c r="N123" s="148">
        <f t="shared" si="41"/>
        <v>0</v>
      </c>
      <c r="O123" s="148">
        <f t="shared" si="41"/>
        <v>16</v>
      </c>
      <c r="P123" s="148">
        <f t="shared" si="41"/>
        <v>42</v>
      </c>
      <c r="Q123" s="148">
        <f t="shared" si="41"/>
        <v>0</v>
      </c>
      <c r="R123" s="148">
        <f t="shared" si="41"/>
        <v>0</v>
      </c>
      <c r="S123" s="242">
        <f t="shared" si="41"/>
        <v>42</v>
      </c>
    </row>
    <row r="124" spans="1:19" s="238" customFormat="1" ht="15">
      <c r="A124" s="239"/>
      <c r="B124" s="240"/>
      <c r="C124" s="148" t="s">
        <v>100</v>
      </c>
      <c r="D124" s="148">
        <f t="shared" si="41"/>
        <v>0</v>
      </c>
      <c r="E124" s="148">
        <f t="shared" si="41"/>
        <v>0</v>
      </c>
      <c r="F124" s="148">
        <f t="shared" si="41"/>
        <v>0</v>
      </c>
      <c r="G124" s="148">
        <f t="shared" si="41"/>
        <v>0</v>
      </c>
      <c r="H124" s="148">
        <f t="shared" si="41"/>
        <v>0</v>
      </c>
      <c r="I124" s="148">
        <f t="shared" si="41"/>
        <v>0</v>
      </c>
      <c r="J124" s="148">
        <f t="shared" si="41"/>
        <v>0</v>
      </c>
      <c r="K124" s="148">
        <f t="shared" si="41"/>
        <v>0</v>
      </c>
      <c r="L124" s="148">
        <f t="shared" si="41"/>
        <v>0</v>
      </c>
      <c r="M124" s="148">
        <f t="shared" si="41"/>
        <v>0</v>
      </c>
      <c r="N124" s="148">
        <f t="shared" si="41"/>
        <v>0</v>
      </c>
      <c r="O124" s="148">
        <f t="shared" si="41"/>
        <v>0</v>
      </c>
      <c r="P124" s="148">
        <f t="shared" si="41"/>
        <v>0</v>
      </c>
      <c r="Q124" s="148">
        <f t="shared" si="41"/>
        <v>0</v>
      </c>
      <c r="R124" s="148">
        <f t="shared" si="41"/>
        <v>0</v>
      </c>
      <c r="S124" s="242">
        <f t="shared" si="41"/>
        <v>0</v>
      </c>
    </row>
    <row r="125" spans="1:19" s="238" customFormat="1" ht="15">
      <c r="A125" s="243"/>
      <c r="B125" s="244"/>
      <c r="C125" s="153" t="s">
        <v>96</v>
      </c>
      <c r="D125" s="153">
        <f t="shared" ref="D125:S125" si="42">SUM(D123:D124)</f>
        <v>10</v>
      </c>
      <c r="E125" s="153">
        <f t="shared" si="42"/>
        <v>0</v>
      </c>
      <c r="F125" s="153">
        <f t="shared" si="42"/>
        <v>0</v>
      </c>
      <c r="G125" s="153">
        <f t="shared" si="42"/>
        <v>10</v>
      </c>
      <c r="H125" s="153">
        <f t="shared" si="42"/>
        <v>16</v>
      </c>
      <c r="I125" s="153">
        <f t="shared" si="42"/>
        <v>0</v>
      </c>
      <c r="J125" s="153">
        <f t="shared" si="42"/>
        <v>0</v>
      </c>
      <c r="K125" s="153">
        <f t="shared" si="42"/>
        <v>16</v>
      </c>
      <c r="L125" s="153">
        <f t="shared" si="42"/>
        <v>16</v>
      </c>
      <c r="M125" s="153">
        <f t="shared" si="42"/>
        <v>0</v>
      </c>
      <c r="N125" s="153">
        <f t="shared" si="42"/>
        <v>0</v>
      </c>
      <c r="O125" s="153">
        <f t="shared" si="42"/>
        <v>16</v>
      </c>
      <c r="P125" s="153">
        <f t="shared" si="42"/>
        <v>42</v>
      </c>
      <c r="Q125" s="153">
        <f t="shared" si="42"/>
        <v>0</v>
      </c>
      <c r="R125" s="153">
        <f t="shared" si="42"/>
        <v>0</v>
      </c>
      <c r="S125" s="245">
        <f t="shared" si="42"/>
        <v>42</v>
      </c>
    </row>
    <row r="126" spans="1:19" s="238" customFormat="1" ht="15">
      <c r="A126" s="237" t="s">
        <v>8</v>
      </c>
      <c r="B126" s="194" t="s">
        <v>6</v>
      </c>
      <c r="C126" s="160" t="s">
        <v>99</v>
      </c>
      <c r="D126" s="160">
        <v>0</v>
      </c>
      <c r="E126" s="160">
        <v>0</v>
      </c>
      <c r="F126" s="160">
        <v>0</v>
      </c>
      <c r="G126" s="160">
        <v>0</v>
      </c>
      <c r="H126" s="160">
        <v>0</v>
      </c>
      <c r="I126" s="160">
        <v>0</v>
      </c>
      <c r="J126" s="160">
        <v>0</v>
      </c>
      <c r="K126" s="160">
        <v>0</v>
      </c>
      <c r="L126" s="160">
        <v>0</v>
      </c>
      <c r="M126" s="160">
        <v>0</v>
      </c>
      <c r="N126" s="160">
        <v>0</v>
      </c>
      <c r="O126" s="160">
        <v>0</v>
      </c>
      <c r="P126" s="160">
        <v>0</v>
      </c>
      <c r="Q126" s="160">
        <v>0</v>
      </c>
      <c r="R126" s="160">
        <v>0</v>
      </c>
      <c r="S126" s="160">
        <v>0</v>
      </c>
    </row>
    <row r="127" spans="1:19" s="238" customFormat="1" ht="15">
      <c r="A127" s="239"/>
      <c r="B127" s="240"/>
      <c r="C127" s="148" t="s">
        <v>100</v>
      </c>
      <c r="D127" s="148">
        <v>0</v>
      </c>
      <c r="E127" s="148">
        <v>0</v>
      </c>
      <c r="F127" s="148">
        <v>0</v>
      </c>
      <c r="G127" s="148">
        <v>0</v>
      </c>
      <c r="H127" s="148">
        <v>0</v>
      </c>
      <c r="I127" s="148">
        <v>0</v>
      </c>
      <c r="J127" s="148">
        <v>0</v>
      </c>
      <c r="K127" s="148">
        <v>0</v>
      </c>
      <c r="L127" s="148">
        <v>0</v>
      </c>
      <c r="M127" s="148">
        <v>0</v>
      </c>
      <c r="N127" s="148">
        <v>0</v>
      </c>
      <c r="O127" s="148">
        <v>0</v>
      </c>
      <c r="P127" s="148">
        <v>0</v>
      </c>
      <c r="Q127" s="148">
        <v>0</v>
      </c>
      <c r="R127" s="148">
        <v>0</v>
      </c>
      <c r="S127" s="148">
        <v>0</v>
      </c>
    </row>
    <row r="128" spans="1:19" s="238" customFormat="1" ht="15">
      <c r="A128" s="239"/>
      <c r="B128" s="240"/>
      <c r="C128" s="148" t="s">
        <v>96</v>
      </c>
      <c r="D128" s="148">
        <v>0</v>
      </c>
      <c r="E128" s="148">
        <v>0</v>
      </c>
      <c r="F128" s="148">
        <v>0</v>
      </c>
      <c r="G128" s="148">
        <v>0</v>
      </c>
      <c r="H128" s="148">
        <v>0</v>
      </c>
      <c r="I128" s="148">
        <v>0</v>
      </c>
      <c r="J128" s="148">
        <v>0</v>
      </c>
      <c r="K128" s="148">
        <v>0</v>
      </c>
      <c r="L128" s="148">
        <v>0</v>
      </c>
      <c r="M128" s="148">
        <v>0</v>
      </c>
      <c r="N128" s="148">
        <v>0</v>
      </c>
      <c r="O128" s="148">
        <v>0</v>
      </c>
      <c r="P128" s="148">
        <v>0</v>
      </c>
      <c r="Q128" s="148">
        <v>0</v>
      </c>
      <c r="R128" s="148">
        <v>0</v>
      </c>
      <c r="S128" s="148">
        <v>0</v>
      </c>
    </row>
    <row r="129" spans="1:19" s="238" customFormat="1" ht="15">
      <c r="A129" s="239"/>
      <c r="B129" s="240" t="s">
        <v>5</v>
      </c>
      <c r="C129" s="148" t="s">
        <v>99</v>
      </c>
      <c r="D129" s="148">
        <v>82</v>
      </c>
      <c r="E129" s="148">
        <v>0</v>
      </c>
      <c r="F129" s="148">
        <v>0</v>
      </c>
      <c r="G129" s="148">
        <f>SUM(D129:F129)</f>
        <v>82</v>
      </c>
      <c r="H129" s="148">
        <v>103</v>
      </c>
      <c r="I129" s="148">
        <v>12</v>
      </c>
      <c r="J129" s="148">
        <v>0</v>
      </c>
      <c r="K129" s="148">
        <f>SUM(H129:J129)</f>
        <v>115</v>
      </c>
      <c r="L129" s="148">
        <v>444</v>
      </c>
      <c r="M129" s="148">
        <v>1</v>
      </c>
      <c r="N129" s="148">
        <v>20</v>
      </c>
      <c r="O129" s="148">
        <f>SUM(L129:N129)</f>
        <v>465</v>
      </c>
      <c r="P129" s="148">
        <f>D129+H129+L129</f>
        <v>629</v>
      </c>
      <c r="Q129" s="148">
        <f>E129+I129+M129</f>
        <v>13</v>
      </c>
      <c r="R129" s="148">
        <f>F129+J129+N129</f>
        <v>20</v>
      </c>
      <c r="S129" s="148">
        <f>G129+K129+O129</f>
        <v>662</v>
      </c>
    </row>
    <row r="130" spans="1:19" s="238" customFormat="1" ht="15">
      <c r="A130" s="239"/>
      <c r="B130" s="240"/>
      <c r="C130" s="148" t="s">
        <v>100</v>
      </c>
      <c r="D130" s="148">
        <v>0</v>
      </c>
      <c r="E130" s="148">
        <v>0</v>
      </c>
      <c r="F130" s="148">
        <v>0</v>
      </c>
      <c r="G130" s="148">
        <v>0</v>
      </c>
      <c r="H130" s="148">
        <v>21</v>
      </c>
      <c r="I130" s="148">
        <v>1</v>
      </c>
      <c r="J130" s="148">
        <v>1</v>
      </c>
      <c r="K130" s="148">
        <v>23</v>
      </c>
      <c r="L130" s="148">
        <v>29</v>
      </c>
      <c r="M130" s="148">
        <v>0</v>
      </c>
      <c r="N130" s="148">
        <v>5</v>
      </c>
      <c r="O130" s="148">
        <v>34</v>
      </c>
      <c r="P130" s="148">
        <v>50</v>
      </c>
      <c r="Q130" s="148">
        <v>1</v>
      </c>
      <c r="R130" s="148">
        <v>6</v>
      </c>
      <c r="S130" s="148">
        <v>57</v>
      </c>
    </row>
    <row r="131" spans="1:19" s="238" customFormat="1" ht="15">
      <c r="A131" s="239"/>
      <c r="B131" s="240"/>
      <c r="C131" s="148" t="s">
        <v>96</v>
      </c>
      <c r="D131" s="148">
        <f t="shared" ref="D131:S131" si="43">SUM(D129:D130)</f>
        <v>82</v>
      </c>
      <c r="E131" s="148">
        <f t="shared" si="43"/>
        <v>0</v>
      </c>
      <c r="F131" s="148">
        <f t="shared" si="43"/>
        <v>0</v>
      </c>
      <c r="G131" s="148">
        <f t="shared" si="43"/>
        <v>82</v>
      </c>
      <c r="H131" s="148">
        <f t="shared" si="43"/>
        <v>124</v>
      </c>
      <c r="I131" s="148">
        <f t="shared" si="43"/>
        <v>13</v>
      </c>
      <c r="J131" s="148">
        <f t="shared" si="43"/>
        <v>1</v>
      </c>
      <c r="K131" s="148">
        <f t="shared" si="43"/>
        <v>138</v>
      </c>
      <c r="L131" s="148">
        <f t="shared" si="43"/>
        <v>473</v>
      </c>
      <c r="M131" s="148">
        <f t="shared" si="43"/>
        <v>1</v>
      </c>
      <c r="N131" s="148">
        <f t="shared" si="43"/>
        <v>25</v>
      </c>
      <c r="O131" s="148">
        <f t="shared" si="43"/>
        <v>499</v>
      </c>
      <c r="P131" s="148">
        <f t="shared" si="43"/>
        <v>679</v>
      </c>
      <c r="Q131" s="148">
        <f t="shared" si="43"/>
        <v>14</v>
      </c>
      <c r="R131" s="148">
        <f t="shared" si="43"/>
        <v>26</v>
      </c>
      <c r="S131" s="148">
        <f t="shared" si="43"/>
        <v>719</v>
      </c>
    </row>
    <row r="132" spans="1:19" s="238" customFormat="1" ht="15">
      <c r="A132" s="239"/>
      <c r="B132" s="240" t="s">
        <v>4</v>
      </c>
      <c r="C132" s="148" t="s">
        <v>99</v>
      </c>
      <c r="D132" s="148">
        <v>0</v>
      </c>
      <c r="E132" s="148">
        <v>0</v>
      </c>
      <c r="F132" s="148">
        <v>0</v>
      </c>
      <c r="G132" s="148">
        <v>0</v>
      </c>
      <c r="H132" s="148">
        <v>0</v>
      </c>
      <c r="I132" s="148">
        <v>0</v>
      </c>
      <c r="J132" s="148">
        <v>0</v>
      </c>
      <c r="K132" s="148">
        <v>0</v>
      </c>
      <c r="L132" s="148">
        <v>0</v>
      </c>
      <c r="M132" s="148">
        <v>0</v>
      </c>
      <c r="N132" s="148">
        <v>0</v>
      </c>
      <c r="O132" s="148">
        <v>0</v>
      </c>
      <c r="P132" s="148">
        <v>0</v>
      </c>
      <c r="Q132" s="148">
        <v>0</v>
      </c>
      <c r="R132" s="148">
        <v>0</v>
      </c>
      <c r="S132" s="148">
        <v>0</v>
      </c>
    </row>
    <row r="133" spans="1:19" s="238" customFormat="1" ht="15">
      <c r="A133" s="239"/>
      <c r="B133" s="240"/>
      <c r="C133" s="148" t="s">
        <v>100</v>
      </c>
      <c r="D133" s="148">
        <v>0</v>
      </c>
      <c r="E133" s="148">
        <v>0</v>
      </c>
      <c r="F133" s="148">
        <v>0</v>
      </c>
      <c r="G133" s="148">
        <v>0</v>
      </c>
      <c r="H133" s="148">
        <v>0</v>
      </c>
      <c r="I133" s="148">
        <v>0</v>
      </c>
      <c r="J133" s="148">
        <v>0</v>
      </c>
      <c r="K133" s="148">
        <v>0</v>
      </c>
      <c r="L133" s="148">
        <v>0</v>
      </c>
      <c r="M133" s="148">
        <v>0</v>
      </c>
      <c r="N133" s="148">
        <v>0</v>
      </c>
      <c r="O133" s="148">
        <v>0</v>
      </c>
      <c r="P133" s="148">
        <v>0</v>
      </c>
      <c r="Q133" s="148">
        <v>0</v>
      </c>
      <c r="R133" s="148">
        <v>0</v>
      </c>
      <c r="S133" s="148">
        <v>0</v>
      </c>
    </row>
    <row r="134" spans="1:19" s="238" customFormat="1" ht="15">
      <c r="A134" s="239"/>
      <c r="B134" s="240"/>
      <c r="C134" s="148" t="s">
        <v>96</v>
      </c>
      <c r="D134" s="148">
        <v>0</v>
      </c>
      <c r="E134" s="148">
        <v>0</v>
      </c>
      <c r="F134" s="148">
        <v>0</v>
      </c>
      <c r="G134" s="148">
        <v>0</v>
      </c>
      <c r="H134" s="148">
        <v>0</v>
      </c>
      <c r="I134" s="148">
        <v>0</v>
      </c>
      <c r="J134" s="148">
        <v>0</v>
      </c>
      <c r="K134" s="148">
        <v>0</v>
      </c>
      <c r="L134" s="148">
        <v>0</v>
      </c>
      <c r="M134" s="148">
        <v>0</v>
      </c>
      <c r="N134" s="148">
        <v>0</v>
      </c>
      <c r="O134" s="148">
        <v>0</v>
      </c>
      <c r="P134" s="148">
        <v>0</v>
      </c>
      <c r="Q134" s="148">
        <v>0</v>
      </c>
      <c r="R134" s="148">
        <v>0</v>
      </c>
      <c r="S134" s="148">
        <v>0</v>
      </c>
    </row>
    <row r="135" spans="1:19" s="238" customFormat="1" ht="15">
      <c r="A135" s="239"/>
      <c r="B135" s="240" t="s">
        <v>0</v>
      </c>
      <c r="C135" s="148" t="s">
        <v>99</v>
      </c>
      <c r="D135" s="148">
        <f t="shared" ref="D135:S136" si="44">D126+D129+D132</f>
        <v>82</v>
      </c>
      <c r="E135" s="148">
        <f t="shared" si="44"/>
        <v>0</v>
      </c>
      <c r="F135" s="148">
        <f t="shared" si="44"/>
        <v>0</v>
      </c>
      <c r="G135" s="148">
        <f t="shared" si="44"/>
        <v>82</v>
      </c>
      <c r="H135" s="148">
        <f t="shared" si="44"/>
        <v>103</v>
      </c>
      <c r="I135" s="148">
        <f t="shared" si="44"/>
        <v>12</v>
      </c>
      <c r="J135" s="148">
        <f t="shared" si="44"/>
        <v>0</v>
      </c>
      <c r="K135" s="148">
        <f t="shared" si="44"/>
        <v>115</v>
      </c>
      <c r="L135" s="148">
        <f t="shared" si="44"/>
        <v>444</v>
      </c>
      <c r="M135" s="148">
        <f t="shared" si="44"/>
        <v>1</v>
      </c>
      <c r="N135" s="148">
        <f t="shared" si="44"/>
        <v>20</v>
      </c>
      <c r="O135" s="148">
        <f t="shared" si="44"/>
        <v>465</v>
      </c>
      <c r="P135" s="148">
        <f t="shared" si="44"/>
        <v>629</v>
      </c>
      <c r="Q135" s="148">
        <f t="shared" si="44"/>
        <v>13</v>
      </c>
      <c r="R135" s="148">
        <f t="shared" si="44"/>
        <v>20</v>
      </c>
      <c r="S135" s="148">
        <f t="shared" si="44"/>
        <v>662</v>
      </c>
    </row>
    <row r="136" spans="1:19" s="238" customFormat="1" ht="15">
      <c r="A136" s="239"/>
      <c r="B136" s="240"/>
      <c r="C136" s="148" t="s">
        <v>100</v>
      </c>
      <c r="D136" s="148">
        <f t="shared" si="44"/>
        <v>0</v>
      </c>
      <c r="E136" s="148">
        <f t="shared" si="44"/>
        <v>0</v>
      </c>
      <c r="F136" s="148">
        <f t="shared" si="44"/>
        <v>0</v>
      </c>
      <c r="G136" s="148">
        <f t="shared" si="44"/>
        <v>0</v>
      </c>
      <c r="H136" s="148">
        <f t="shared" si="44"/>
        <v>21</v>
      </c>
      <c r="I136" s="148">
        <f t="shared" si="44"/>
        <v>1</v>
      </c>
      <c r="J136" s="148">
        <f t="shared" si="44"/>
        <v>1</v>
      </c>
      <c r="K136" s="148">
        <f t="shared" si="44"/>
        <v>23</v>
      </c>
      <c r="L136" s="148">
        <f t="shared" si="44"/>
        <v>29</v>
      </c>
      <c r="M136" s="148">
        <f t="shared" si="44"/>
        <v>0</v>
      </c>
      <c r="N136" s="148">
        <f t="shared" si="44"/>
        <v>5</v>
      </c>
      <c r="O136" s="148">
        <f t="shared" si="44"/>
        <v>34</v>
      </c>
      <c r="P136" s="148">
        <f t="shared" si="44"/>
        <v>50</v>
      </c>
      <c r="Q136" s="148">
        <f t="shared" si="44"/>
        <v>1</v>
      </c>
      <c r="R136" s="148">
        <f t="shared" si="44"/>
        <v>6</v>
      </c>
      <c r="S136" s="148">
        <f t="shared" si="44"/>
        <v>57</v>
      </c>
    </row>
    <row r="137" spans="1:19" s="238" customFormat="1" ht="15">
      <c r="A137" s="243"/>
      <c r="B137" s="244"/>
      <c r="C137" s="153" t="s">
        <v>96</v>
      </c>
      <c r="D137" s="153">
        <f t="shared" ref="D137:S137" si="45">SUM(D135:D136)</f>
        <v>82</v>
      </c>
      <c r="E137" s="153">
        <f t="shared" si="45"/>
        <v>0</v>
      </c>
      <c r="F137" s="153">
        <f t="shared" si="45"/>
        <v>0</v>
      </c>
      <c r="G137" s="153">
        <f t="shared" si="45"/>
        <v>82</v>
      </c>
      <c r="H137" s="153">
        <f t="shared" si="45"/>
        <v>124</v>
      </c>
      <c r="I137" s="153">
        <f t="shared" si="45"/>
        <v>13</v>
      </c>
      <c r="J137" s="153">
        <f t="shared" si="45"/>
        <v>1</v>
      </c>
      <c r="K137" s="153">
        <f t="shared" si="45"/>
        <v>138</v>
      </c>
      <c r="L137" s="153">
        <f t="shared" si="45"/>
        <v>473</v>
      </c>
      <c r="M137" s="153">
        <f t="shared" si="45"/>
        <v>1</v>
      </c>
      <c r="N137" s="153">
        <f t="shared" si="45"/>
        <v>25</v>
      </c>
      <c r="O137" s="153">
        <f t="shared" si="45"/>
        <v>499</v>
      </c>
      <c r="P137" s="153">
        <f t="shared" si="45"/>
        <v>679</v>
      </c>
      <c r="Q137" s="153">
        <f t="shared" si="45"/>
        <v>14</v>
      </c>
      <c r="R137" s="153">
        <f t="shared" si="45"/>
        <v>26</v>
      </c>
      <c r="S137" s="153">
        <f t="shared" si="45"/>
        <v>719</v>
      </c>
    </row>
    <row r="138" spans="1:19" s="238" customFormat="1" ht="15">
      <c r="A138" s="246" t="s">
        <v>101</v>
      </c>
      <c r="B138" s="249" t="s">
        <v>6</v>
      </c>
      <c r="C138" s="146" t="s">
        <v>99</v>
      </c>
      <c r="D138" s="146">
        <f t="shared" ref="D138:S148" si="46">D6+D18+D30+D42+D54+D66+D78+D90+D102+D114+D126</f>
        <v>3</v>
      </c>
      <c r="E138" s="146">
        <f t="shared" si="46"/>
        <v>0</v>
      </c>
      <c r="F138" s="146">
        <f t="shared" si="46"/>
        <v>0</v>
      </c>
      <c r="G138" s="146">
        <f t="shared" si="46"/>
        <v>3</v>
      </c>
      <c r="H138" s="146">
        <f t="shared" si="46"/>
        <v>13</v>
      </c>
      <c r="I138" s="146">
        <f t="shared" si="46"/>
        <v>3</v>
      </c>
      <c r="J138" s="146">
        <f t="shared" si="46"/>
        <v>0</v>
      </c>
      <c r="K138" s="146">
        <f t="shared" si="46"/>
        <v>16</v>
      </c>
      <c r="L138" s="146">
        <f t="shared" si="46"/>
        <v>494</v>
      </c>
      <c r="M138" s="146">
        <f t="shared" si="46"/>
        <v>0</v>
      </c>
      <c r="N138" s="146">
        <f t="shared" si="46"/>
        <v>40</v>
      </c>
      <c r="O138" s="146">
        <f t="shared" si="46"/>
        <v>534</v>
      </c>
      <c r="P138" s="146">
        <f t="shared" si="46"/>
        <v>510</v>
      </c>
      <c r="Q138" s="146">
        <f t="shared" si="46"/>
        <v>3</v>
      </c>
      <c r="R138" s="146">
        <f t="shared" si="46"/>
        <v>40</v>
      </c>
      <c r="S138" s="146">
        <f t="shared" si="46"/>
        <v>553</v>
      </c>
    </row>
    <row r="139" spans="1:19" s="238" customFormat="1" ht="15">
      <c r="A139" s="239"/>
      <c r="B139" s="240"/>
      <c r="C139" s="148" t="s">
        <v>100</v>
      </c>
      <c r="D139" s="148">
        <f t="shared" si="46"/>
        <v>0</v>
      </c>
      <c r="E139" s="148">
        <f t="shared" si="46"/>
        <v>0</v>
      </c>
      <c r="F139" s="148">
        <f t="shared" si="46"/>
        <v>0</v>
      </c>
      <c r="G139" s="148">
        <f t="shared" si="46"/>
        <v>0</v>
      </c>
      <c r="H139" s="148">
        <f t="shared" si="46"/>
        <v>6</v>
      </c>
      <c r="I139" s="148">
        <f t="shared" si="46"/>
        <v>0</v>
      </c>
      <c r="J139" s="148">
        <f t="shared" si="46"/>
        <v>0</v>
      </c>
      <c r="K139" s="148">
        <f t="shared" si="46"/>
        <v>6</v>
      </c>
      <c r="L139" s="148">
        <f t="shared" si="46"/>
        <v>47</v>
      </c>
      <c r="M139" s="148">
        <f t="shared" si="46"/>
        <v>0</v>
      </c>
      <c r="N139" s="148">
        <f t="shared" si="46"/>
        <v>0</v>
      </c>
      <c r="O139" s="148">
        <f t="shared" si="46"/>
        <v>47</v>
      </c>
      <c r="P139" s="148">
        <f t="shared" si="46"/>
        <v>53</v>
      </c>
      <c r="Q139" s="148">
        <f t="shared" si="46"/>
        <v>0</v>
      </c>
      <c r="R139" s="148">
        <f t="shared" si="46"/>
        <v>0</v>
      </c>
      <c r="S139" s="148">
        <f t="shared" si="46"/>
        <v>53</v>
      </c>
    </row>
    <row r="140" spans="1:19" s="238" customFormat="1" ht="15">
      <c r="A140" s="239"/>
      <c r="B140" s="240"/>
      <c r="C140" s="148" t="s">
        <v>96</v>
      </c>
      <c r="D140" s="148">
        <f t="shared" si="46"/>
        <v>3</v>
      </c>
      <c r="E140" s="148">
        <f t="shared" si="46"/>
        <v>0</v>
      </c>
      <c r="F140" s="148">
        <f t="shared" si="46"/>
        <v>0</v>
      </c>
      <c r="G140" s="148">
        <f t="shared" si="46"/>
        <v>3</v>
      </c>
      <c r="H140" s="148">
        <f t="shared" si="46"/>
        <v>19</v>
      </c>
      <c r="I140" s="148">
        <f t="shared" si="46"/>
        <v>3</v>
      </c>
      <c r="J140" s="148">
        <f t="shared" si="46"/>
        <v>0</v>
      </c>
      <c r="K140" s="148">
        <f t="shared" si="46"/>
        <v>22</v>
      </c>
      <c r="L140" s="148">
        <f t="shared" si="46"/>
        <v>541</v>
      </c>
      <c r="M140" s="148">
        <f t="shared" si="46"/>
        <v>0</v>
      </c>
      <c r="N140" s="148">
        <f t="shared" si="46"/>
        <v>40</v>
      </c>
      <c r="O140" s="148">
        <f t="shared" si="46"/>
        <v>581</v>
      </c>
      <c r="P140" s="148">
        <f t="shared" si="46"/>
        <v>563</v>
      </c>
      <c r="Q140" s="148">
        <f t="shared" si="46"/>
        <v>3</v>
      </c>
      <c r="R140" s="148">
        <f t="shared" si="46"/>
        <v>40</v>
      </c>
      <c r="S140" s="148">
        <f t="shared" si="46"/>
        <v>606</v>
      </c>
    </row>
    <row r="141" spans="1:19" s="238" customFormat="1" ht="15">
      <c r="A141" s="239"/>
      <c r="B141" s="240" t="s">
        <v>5</v>
      </c>
      <c r="C141" s="148" t="s">
        <v>99</v>
      </c>
      <c r="D141" s="148">
        <f t="shared" si="46"/>
        <v>1401</v>
      </c>
      <c r="E141" s="148">
        <f t="shared" si="46"/>
        <v>2</v>
      </c>
      <c r="F141" s="148">
        <f t="shared" si="46"/>
        <v>0</v>
      </c>
      <c r="G141" s="148">
        <f t="shared" si="46"/>
        <v>1403</v>
      </c>
      <c r="H141" s="148">
        <f t="shared" si="46"/>
        <v>1479</v>
      </c>
      <c r="I141" s="148">
        <f t="shared" si="46"/>
        <v>32</v>
      </c>
      <c r="J141" s="148">
        <f t="shared" si="46"/>
        <v>0</v>
      </c>
      <c r="K141" s="148">
        <f t="shared" si="46"/>
        <v>1511</v>
      </c>
      <c r="L141" s="148">
        <f t="shared" si="46"/>
        <v>2683</v>
      </c>
      <c r="M141" s="148">
        <f t="shared" si="46"/>
        <v>5</v>
      </c>
      <c r="N141" s="148">
        <f t="shared" si="46"/>
        <v>731</v>
      </c>
      <c r="O141" s="148">
        <f t="shared" si="46"/>
        <v>3419</v>
      </c>
      <c r="P141" s="148">
        <f t="shared" si="46"/>
        <v>5563</v>
      </c>
      <c r="Q141" s="148">
        <f t="shared" si="46"/>
        <v>39</v>
      </c>
      <c r="R141" s="148">
        <f t="shared" si="46"/>
        <v>731</v>
      </c>
      <c r="S141" s="148">
        <f t="shared" si="46"/>
        <v>6333</v>
      </c>
    </row>
    <row r="142" spans="1:19" s="238" customFormat="1" ht="15">
      <c r="A142" s="239"/>
      <c r="B142" s="240"/>
      <c r="C142" s="148" t="s">
        <v>100</v>
      </c>
      <c r="D142" s="148">
        <f t="shared" si="46"/>
        <v>50</v>
      </c>
      <c r="E142" s="148">
        <f t="shared" si="46"/>
        <v>0</v>
      </c>
      <c r="F142" s="148">
        <f t="shared" si="46"/>
        <v>0</v>
      </c>
      <c r="G142" s="148">
        <f t="shared" si="46"/>
        <v>50</v>
      </c>
      <c r="H142" s="148">
        <f t="shared" si="46"/>
        <v>39</v>
      </c>
      <c r="I142" s="148">
        <f t="shared" si="46"/>
        <v>2</v>
      </c>
      <c r="J142" s="148">
        <f t="shared" si="46"/>
        <v>1</v>
      </c>
      <c r="K142" s="148">
        <f t="shared" si="46"/>
        <v>42</v>
      </c>
      <c r="L142" s="148">
        <f t="shared" si="46"/>
        <v>131</v>
      </c>
      <c r="M142" s="148">
        <f t="shared" si="46"/>
        <v>0</v>
      </c>
      <c r="N142" s="148">
        <f t="shared" si="46"/>
        <v>5</v>
      </c>
      <c r="O142" s="148">
        <f t="shared" si="46"/>
        <v>136</v>
      </c>
      <c r="P142" s="148">
        <f t="shared" si="46"/>
        <v>237</v>
      </c>
      <c r="Q142" s="148">
        <f t="shared" si="46"/>
        <v>2</v>
      </c>
      <c r="R142" s="148">
        <f t="shared" si="46"/>
        <v>6</v>
      </c>
      <c r="S142" s="148">
        <f t="shared" si="46"/>
        <v>245</v>
      </c>
    </row>
    <row r="143" spans="1:19" s="238" customFormat="1" ht="15">
      <c r="A143" s="239"/>
      <c r="B143" s="240"/>
      <c r="C143" s="148" t="s">
        <v>96</v>
      </c>
      <c r="D143" s="148">
        <f t="shared" si="46"/>
        <v>1451</v>
      </c>
      <c r="E143" s="148">
        <f t="shared" si="46"/>
        <v>2</v>
      </c>
      <c r="F143" s="148">
        <f t="shared" si="46"/>
        <v>0</v>
      </c>
      <c r="G143" s="148">
        <f t="shared" si="46"/>
        <v>1453</v>
      </c>
      <c r="H143" s="148">
        <f t="shared" si="46"/>
        <v>1518</v>
      </c>
      <c r="I143" s="148">
        <f t="shared" si="46"/>
        <v>34</v>
      </c>
      <c r="J143" s="148">
        <f t="shared" si="46"/>
        <v>1</v>
      </c>
      <c r="K143" s="148">
        <f t="shared" si="46"/>
        <v>1553</v>
      </c>
      <c r="L143" s="148">
        <f t="shared" si="46"/>
        <v>2807</v>
      </c>
      <c r="M143" s="148">
        <f t="shared" si="46"/>
        <v>5</v>
      </c>
      <c r="N143" s="148">
        <f t="shared" si="46"/>
        <v>736</v>
      </c>
      <c r="O143" s="148">
        <f t="shared" si="46"/>
        <v>3548</v>
      </c>
      <c r="P143" s="148">
        <f t="shared" si="46"/>
        <v>5776</v>
      </c>
      <c r="Q143" s="148">
        <f t="shared" si="46"/>
        <v>41</v>
      </c>
      <c r="R143" s="148">
        <f t="shared" si="46"/>
        <v>737</v>
      </c>
      <c r="S143" s="148">
        <f t="shared" si="46"/>
        <v>6554</v>
      </c>
    </row>
    <row r="144" spans="1:19" s="238" customFormat="1" ht="15">
      <c r="A144" s="239"/>
      <c r="B144" s="240" t="s">
        <v>4</v>
      </c>
      <c r="C144" s="148" t="s">
        <v>99</v>
      </c>
      <c r="D144" s="148">
        <f t="shared" si="46"/>
        <v>0</v>
      </c>
      <c r="E144" s="148">
        <f t="shared" si="46"/>
        <v>3</v>
      </c>
      <c r="F144" s="148">
        <f t="shared" si="46"/>
        <v>0</v>
      </c>
      <c r="G144" s="148">
        <f t="shared" si="46"/>
        <v>3</v>
      </c>
      <c r="H144" s="148">
        <f t="shared" si="46"/>
        <v>515</v>
      </c>
      <c r="I144" s="148">
        <f t="shared" si="46"/>
        <v>3</v>
      </c>
      <c r="J144" s="148">
        <f t="shared" si="46"/>
        <v>0</v>
      </c>
      <c r="K144" s="148">
        <f t="shared" si="46"/>
        <v>518</v>
      </c>
      <c r="L144" s="148">
        <f t="shared" si="46"/>
        <v>338</v>
      </c>
      <c r="M144" s="148">
        <f t="shared" si="46"/>
        <v>1</v>
      </c>
      <c r="N144" s="148">
        <f t="shared" si="46"/>
        <v>5</v>
      </c>
      <c r="O144" s="148">
        <f t="shared" si="46"/>
        <v>344</v>
      </c>
      <c r="P144" s="148">
        <f t="shared" si="46"/>
        <v>853</v>
      </c>
      <c r="Q144" s="148">
        <f t="shared" si="46"/>
        <v>7</v>
      </c>
      <c r="R144" s="148">
        <f t="shared" si="46"/>
        <v>5</v>
      </c>
      <c r="S144" s="148">
        <f t="shared" si="46"/>
        <v>865</v>
      </c>
    </row>
    <row r="145" spans="1:21" s="238" customFormat="1" ht="20.100000000000001" customHeight="1">
      <c r="A145" s="239"/>
      <c r="B145" s="240"/>
      <c r="C145" s="148" t="s">
        <v>100</v>
      </c>
      <c r="D145" s="148">
        <f t="shared" si="46"/>
        <v>37</v>
      </c>
      <c r="E145" s="148">
        <f t="shared" si="46"/>
        <v>0</v>
      </c>
      <c r="F145" s="148">
        <f t="shared" si="46"/>
        <v>0</v>
      </c>
      <c r="G145" s="148">
        <f t="shared" si="46"/>
        <v>37</v>
      </c>
      <c r="H145" s="148">
        <f t="shared" si="46"/>
        <v>61</v>
      </c>
      <c r="I145" s="148">
        <f t="shared" si="46"/>
        <v>0</v>
      </c>
      <c r="J145" s="148">
        <f t="shared" si="46"/>
        <v>0</v>
      </c>
      <c r="K145" s="148">
        <f t="shared" si="46"/>
        <v>61</v>
      </c>
      <c r="L145" s="148">
        <f t="shared" si="46"/>
        <v>57</v>
      </c>
      <c r="M145" s="148">
        <f t="shared" si="46"/>
        <v>0</v>
      </c>
      <c r="N145" s="148">
        <f t="shared" si="46"/>
        <v>0</v>
      </c>
      <c r="O145" s="148">
        <f t="shared" si="46"/>
        <v>57</v>
      </c>
      <c r="P145" s="148">
        <f t="shared" si="46"/>
        <v>155</v>
      </c>
      <c r="Q145" s="148">
        <f t="shared" si="46"/>
        <v>0</v>
      </c>
      <c r="R145" s="148">
        <f t="shared" si="46"/>
        <v>0</v>
      </c>
      <c r="S145" s="148">
        <f t="shared" si="46"/>
        <v>155</v>
      </c>
    </row>
    <row r="146" spans="1:21" s="238" customFormat="1" ht="20.100000000000001" customHeight="1">
      <c r="A146" s="239"/>
      <c r="B146" s="240"/>
      <c r="C146" s="148" t="s">
        <v>96</v>
      </c>
      <c r="D146" s="148">
        <f t="shared" si="46"/>
        <v>37</v>
      </c>
      <c r="E146" s="148">
        <f t="shared" si="46"/>
        <v>3</v>
      </c>
      <c r="F146" s="148">
        <f t="shared" si="46"/>
        <v>0</v>
      </c>
      <c r="G146" s="148">
        <f t="shared" si="46"/>
        <v>40</v>
      </c>
      <c r="H146" s="148">
        <f t="shared" si="46"/>
        <v>576</v>
      </c>
      <c r="I146" s="148">
        <f t="shared" si="46"/>
        <v>3</v>
      </c>
      <c r="J146" s="148">
        <f t="shared" si="46"/>
        <v>0</v>
      </c>
      <c r="K146" s="148">
        <f t="shared" si="46"/>
        <v>579</v>
      </c>
      <c r="L146" s="148">
        <f t="shared" si="46"/>
        <v>395</v>
      </c>
      <c r="M146" s="148">
        <f t="shared" si="46"/>
        <v>1</v>
      </c>
      <c r="N146" s="148">
        <f t="shared" si="46"/>
        <v>5</v>
      </c>
      <c r="O146" s="148">
        <f t="shared" si="46"/>
        <v>401</v>
      </c>
      <c r="P146" s="148">
        <f t="shared" si="46"/>
        <v>1008</v>
      </c>
      <c r="Q146" s="148">
        <f t="shared" si="46"/>
        <v>7</v>
      </c>
      <c r="R146" s="148">
        <f t="shared" si="46"/>
        <v>5</v>
      </c>
      <c r="S146" s="148">
        <f t="shared" si="46"/>
        <v>1020</v>
      </c>
    </row>
    <row r="147" spans="1:21" s="238" customFormat="1" ht="20.100000000000001" customHeight="1">
      <c r="A147" s="239"/>
      <c r="B147" s="240" t="s">
        <v>0</v>
      </c>
      <c r="C147" s="148" t="s">
        <v>99</v>
      </c>
      <c r="D147" s="148">
        <f t="shared" si="46"/>
        <v>1404</v>
      </c>
      <c r="E147" s="148">
        <f t="shared" si="46"/>
        <v>5</v>
      </c>
      <c r="F147" s="148">
        <f t="shared" si="46"/>
        <v>0</v>
      </c>
      <c r="G147" s="148">
        <f t="shared" si="46"/>
        <v>1409</v>
      </c>
      <c r="H147" s="148">
        <f t="shared" si="46"/>
        <v>2007</v>
      </c>
      <c r="I147" s="148">
        <f t="shared" si="46"/>
        <v>38</v>
      </c>
      <c r="J147" s="148">
        <f t="shared" si="46"/>
        <v>0</v>
      </c>
      <c r="K147" s="148">
        <f t="shared" si="46"/>
        <v>2045</v>
      </c>
      <c r="L147" s="148">
        <f t="shared" si="46"/>
        <v>3510</v>
      </c>
      <c r="M147" s="148">
        <f t="shared" si="46"/>
        <v>6</v>
      </c>
      <c r="N147" s="148">
        <f t="shared" si="46"/>
        <v>736</v>
      </c>
      <c r="O147" s="148">
        <f t="shared" si="46"/>
        <v>4252</v>
      </c>
      <c r="P147" s="148">
        <f t="shared" si="46"/>
        <v>6921</v>
      </c>
      <c r="Q147" s="148">
        <f t="shared" si="46"/>
        <v>49</v>
      </c>
      <c r="R147" s="148">
        <f t="shared" si="46"/>
        <v>776</v>
      </c>
      <c r="S147" s="148">
        <f t="shared" si="46"/>
        <v>7746</v>
      </c>
    </row>
    <row r="148" spans="1:21" s="238" customFormat="1" ht="20.100000000000001" customHeight="1">
      <c r="A148" s="239"/>
      <c r="B148" s="240"/>
      <c r="C148" s="148" t="s">
        <v>100</v>
      </c>
      <c r="D148" s="148">
        <f t="shared" si="46"/>
        <v>87</v>
      </c>
      <c r="E148" s="148">
        <f t="shared" si="46"/>
        <v>0</v>
      </c>
      <c r="F148" s="148">
        <f t="shared" si="46"/>
        <v>0</v>
      </c>
      <c r="G148" s="148">
        <f t="shared" si="46"/>
        <v>87</v>
      </c>
      <c r="H148" s="148">
        <f t="shared" si="46"/>
        <v>717</v>
      </c>
      <c r="I148" s="148">
        <f t="shared" si="46"/>
        <v>20</v>
      </c>
      <c r="J148" s="148">
        <f t="shared" si="46"/>
        <v>1</v>
      </c>
      <c r="K148" s="148">
        <f t="shared" si="46"/>
        <v>738</v>
      </c>
      <c r="L148" s="148">
        <f t="shared" si="46"/>
        <v>235</v>
      </c>
      <c r="M148" s="148">
        <f t="shared" si="46"/>
        <v>0</v>
      </c>
      <c r="N148" s="148">
        <f t="shared" si="46"/>
        <v>27</v>
      </c>
      <c r="O148" s="148">
        <f t="shared" si="46"/>
        <v>262</v>
      </c>
      <c r="P148" s="148">
        <f t="shared" si="46"/>
        <v>428</v>
      </c>
      <c r="Q148" s="148">
        <f t="shared" si="46"/>
        <v>2</v>
      </c>
      <c r="R148" s="148">
        <f t="shared" si="46"/>
        <v>6</v>
      </c>
      <c r="S148" s="148">
        <f t="shared" si="46"/>
        <v>436</v>
      </c>
    </row>
    <row r="149" spans="1:21" s="238" customFormat="1" ht="20.100000000000001" customHeight="1" thickBot="1">
      <c r="A149" s="255"/>
      <c r="B149" s="256"/>
      <c r="C149" s="161" t="s">
        <v>96</v>
      </c>
      <c r="D149" s="161">
        <f t="shared" ref="D149:N149" si="47">SUM(D147:D148)</f>
        <v>1491</v>
      </c>
      <c r="E149" s="161">
        <f t="shared" si="47"/>
        <v>5</v>
      </c>
      <c r="F149" s="161">
        <f t="shared" si="47"/>
        <v>0</v>
      </c>
      <c r="G149" s="161">
        <f t="shared" si="47"/>
        <v>1496</v>
      </c>
      <c r="H149" s="161">
        <f t="shared" si="47"/>
        <v>2724</v>
      </c>
      <c r="I149" s="161">
        <f t="shared" si="47"/>
        <v>58</v>
      </c>
      <c r="J149" s="161">
        <f t="shared" si="47"/>
        <v>1</v>
      </c>
      <c r="K149" s="161">
        <f t="shared" si="47"/>
        <v>2783</v>
      </c>
      <c r="L149" s="161">
        <f t="shared" si="47"/>
        <v>3745</v>
      </c>
      <c r="M149" s="161">
        <f t="shared" si="47"/>
        <v>6</v>
      </c>
      <c r="N149" s="161">
        <f t="shared" si="47"/>
        <v>763</v>
      </c>
      <c r="O149" s="161">
        <f>O140+O143+O146</f>
        <v>4530</v>
      </c>
      <c r="P149" s="161">
        <f>SUM(P147:P148)</f>
        <v>7349</v>
      </c>
      <c r="Q149" s="161">
        <f>SUM(Q147:Q148)</f>
        <v>51</v>
      </c>
      <c r="R149" s="161">
        <f>SUM(R147:R148)</f>
        <v>782</v>
      </c>
      <c r="S149" s="161">
        <f>SUM(S147:S148)</f>
        <v>8182</v>
      </c>
    </row>
    <row r="150" spans="1:21" ht="24.75" customHeight="1" thickTop="1" thickBot="1">
      <c r="D150" s="257"/>
      <c r="E150" s="257"/>
      <c r="F150" s="257"/>
      <c r="G150" s="257"/>
      <c r="H150" s="257"/>
      <c r="I150" s="257"/>
      <c r="J150" s="257"/>
      <c r="K150" s="257"/>
      <c r="L150" s="257"/>
      <c r="M150" s="257"/>
      <c r="N150" s="257"/>
      <c r="O150" s="257"/>
      <c r="P150" s="258"/>
      <c r="Q150" s="259"/>
      <c r="R150" s="259"/>
      <c r="S150" s="258"/>
      <c r="U150" s="260"/>
    </row>
    <row r="151" spans="1:21" ht="24.75" customHeight="1" thickTop="1">
      <c r="D151" s="257"/>
      <c r="E151" s="257"/>
      <c r="F151" s="257"/>
      <c r="G151" s="257"/>
      <c r="H151" s="257"/>
      <c r="I151" s="257"/>
      <c r="J151" s="257"/>
      <c r="K151" s="257"/>
      <c r="L151" s="257"/>
      <c r="M151" s="257"/>
      <c r="N151" s="257"/>
      <c r="O151" s="257"/>
      <c r="P151" s="257"/>
      <c r="Q151" s="257"/>
      <c r="R151" s="261"/>
      <c r="S151" s="261"/>
    </row>
    <row r="152" spans="1:21" ht="24.75" customHeight="1">
      <c r="D152" s="257"/>
      <c r="E152" s="257"/>
      <c r="F152" s="257"/>
      <c r="G152" s="257"/>
      <c r="H152" s="257"/>
      <c r="I152" s="257"/>
      <c r="J152" s="257"/>
      <c r="K152" s="257">
        <v>5</v>
      </c>
      <c r="L152" s="257"/>
      <c r="M152" s="257"/>
      <c r="N152" s="257"/>
      <c r="O152" s="257"/>
      <c r="Q152" s="262"/>
      <c r="R152" s="257"/>
      <c r="S152" s="263"/>
    </row>
    <row r="153" spans="1:21" ht="24.75" customHeight="1">
      <c r="D153" s="257"/>
      <c r="E153" s="257"/>
      <c r="F153" s="257"/>
      <c r="G153" s="257"/>
      <c r="H153" s="257"/>
      <c r="I153" s="257"/>
      <c r="J153" s="257"/>
      <c r="K153" s="257"/>
      <c r="L153" s="257"/>
      <c r="M153" s="257"/>
      <c r="N153" s="257"/>
      <c r="O153" s="257"/>
      <c r="P153" s="262"/>
      <c r="Q153" s="262"/>
      <c r="R153" s="257"/>
    </row>
    <row r="154" spans="1:21" ht="24.75" customHeight="1">
      <c r="D154" s="257"/>
      <c r="E154" s="257"/>
      <c r="F154" s="257"/>
      <c r="G154" s="257"/>
      <c r="H154" s="257"/>
      <c r="I154" s="257"/>
      <c r="J154" s="257"/>
      <c r="K154" s="257"/>
      <c r="L154" s="257"/>
      <c r="M154" s="257"/>
      <c r="N154" s="257"/>
      <c r="O154" s="257"/>
      <c r="P154" s="257"/>
      <c r="Q154" s="257"/>
      <c r="R154" s="257"/>
      <c r="S154" s="264"/>
    </row>
    <row r="155" spans="1:21" ht="24.75" customHeight="1">
      <c r="D155" s="265"/>
      <c r="E155" s="265"/>
      <c r="F155" s="265"/>
      <c r="G155" s="265"/>
      <c r="H155" s="265"/>
      <c r="I155" s="265"/>
      <c r="J155" s="265"/>
      <c r="K155" s="265"/>
      <c r="L155" s="265"/>
      <c r="M155" s="265"/>
      <c r="N155" s="265"/>
      <c r="O155" s="265"/>
      <c r="P155" s="265"/>
      <c r="Q155" s="265"/>
      <c r="R155" s="265"/>
      <c r="S155" s="265"/>
    </row>
    <row r="156" spans="1:21" ht="24.75" customHeight="1">
      <c r="D156" s="265"/>
      <c r="E156" s="265"/>
      <c r="F156" s="265"/>
      <c r="G156" s="265"/>
      <c r="H156" s="265"/>
      <c r="I156" s="265"/>
      <c r="J156" s="265"/>
      <c r="K156" s="265"/>
      <c r="L156" s="265"/>
      <c r="M156" s="265"/>
      <c r="N156" s="265"/>
      <c r="O156" s="265"/>
      <c r="P156" s="265"/>
      <c r="Q156" s="265"/>
      <c r="R156" s="265"/>
      <c r="S156" s="265"/>
    </row>
    <row r="157" spans="1:21" ht="24.75" customHeight="1">
      <c r="D157" s="265"/>
      <c r="E157" s="265"/>
      <c r="F157" s="265"/>
      <c r="G157" s="265"/>
      <c r="H157" s="265"/>
      <c r="I157" s="265"/>
      <c r="J157" s="265"/>
      <c r="K157" s="265"/>
      <c r="L157" s="265"/>
      <c r="M157" s="265"/>
      <c r="N157" s="265"/>
      <c r="O157" s="265"/>
      <c r="P157" s="265"/>
      <c r="Q157" s="265"/>
      <c r="R157" s="265"/>
      <c r="S157" s="265"/>
    </row>
    <row r="158" spans="1:21" ht="24.75" customHeight="1">
      <c r="D158" s="265"/>
      <c r="E158" s="265"/>
      <c r="F158" s="265"/>
      <c r="G158" s="265"/>
      <c r="H158" s="265"/>
      <c r="I158" s="265"/>
      <c r="J158" s="265"/>
      <c r="K158" s="265"/>
      <c r="L158" s="265"/>
      <c r="M158" s="265"/>
      <c r="N158" s="265"/>
      <c r="O158" s="265"/>
      <c r="P158" s="265"/>
      <c r="Q158" s="265"/>
      <c r="R158" s="265"/>
      <c r="S158" s="265"/>
    </row>
    <row r="159" spans="1:21" ht="24.75" customHeight="1">
      <c r="D159" s="265"/>
      <c r="E159" s="265"/>
      <c r="F159" s="265"/>
      <c r="G159" s="265"/>
      <c r="H159" s="265"/>
      <c r="I159" s="265"/>
      <c r="J159" s="265"/>
      <c r="K159" s="265"/>
      <c r="L159" s="265"/>
      <c r="M159" s="265"/>
      <c r="N159" s="265"/>
      <c r="O159" s="265"/>
      <c r="P159" s="265"/>
      <c r="Q159" s="265"/>
      <c r="R159" s="265"/>
      <c r="S159" s="265"/>
    </row>
    <row r="160" spans="1:21" ht="24.75" customHeight="1">
      <c r="D160" s="265"/>
      <c r="E160" s="265"/>
      <c r="F160" s="265"/>
      <c r="G160" s="265"/>
      <c r="H160" s="265"/>
      <c r="I160" s="265"/>
      <c r="J160" s="265"/>
      <c r="K160" s="265"/>
      <c r="L160" s="265"/>
      <c r="M160" s="265"/>
      <c r="N160" s="265"/>
      <c r="O160" s="265"/>
      <c r="P160" s="265"/>
      <c r="Q160" s="265"/>
      <c r="R160" s="265"/>
      <c r="S160" s="265"/>
    </row>
    <row r="161" spans="4:19" ht="18">
      <c r="D161" s="265"/>
      <c r="E161" s="265"/>
      <c r="F161" s="265"/>
      <c r="G161" s="265"/>
      <c r="H161" s="265"/>
      <c r="I161" s="265"/>
      <c r="J161" s="265"/>
      <c r="K161" s="265"/>
      <c r="L161" s="265"/>
      <c r="M161" s="265"/>
      <c r="N161" s="265"/>
      <c r="O161" s="265"/>
      <c r="P161" s="265"/>
      <c r="Q161" s="265"/>
      <c r="R161" s="265"/>
      <c r="S161" s="265"/>
    </row>
    <row r="162" spans="4:19" ht="18">
      <c r="D162" s="265"/>
      <c r="E162" s="265"/>
      <c r="F162" s="265"/>
      <c r="G162" s="265"/>
      <c r="H162" s="265"/>
      <c r="I162" s="265"/>
      <c r="J162" s="265"/>
      <c r="K162" s="265"/>
      <c r="L162" s="265"/>
      <c r="M162" s="265"/>
      <c r="N162" s="265"/>
      <c r="O162" s="265"/>
      <c r="P162" s="265"/>
      <c r="Q162" s="265"/>
      <c r="R162" s="265"/>
      <c r="S162" s="265"/>
    </row>
    <row r="163" spans="4:19" ht="18">
      <c r="D163" s="265"/>
      <c r="E163" s="265"/>
      <c r="F163" s="265"/>
      <c r="G163" s="265"/>
      <c r="H163" s="265"/>
      <c r="I163" s="265"/>
      <c r="J163" s="265"/>
      <c r="K163" s="265"/>
      <c r="L163" s="265"/>
      <c r="M163" s="265"/>
      <c r="N163" s="265"/>
      <c r="O163" s="265"/>
      <c r="P163" s="265"/>
      <c r="Q163" s="265"/>
      <c r="R163" s="265"/>
      <c r="S163" s="265"/>
    </row>
    <row r="164" spans="4:19" ht="18">
      <c r="D164" s="265"/>
      <c r="E164" s="265"/>
      <c r="F164" s="265"/>
      <c r="G164" s="265"/>
      <c r="H164" s="265"/>
      <c r="I164" s="265"/>
      <c r="J164" s="265"/>
      <c r="K164" s="265"/>
      <c r="L164" s="265"/>
      <c r="M164" s="265"/>
      <c r="N164" s="265"/>
      <c r="O164" s="265"/>
      <c r="P164" s="265"/>
      <c r="Q164" s="265"/>
      <c r="R164" s="265"/>
      <c r="S164" s="265"/>
    </row>
    <row r="165" spans="4:19" ht="18">
      <c r="D165" s="265"/>
      <c r="E165" s="265"/>
      <c r="F165" s="265"/>
      <c r="G165" s="265"/>
      <c r="H165" s="265"/>
      <c r="I165" s="265"/>
      <c r="J165" s="265"/>
      <c r="K165" s="265"/>
      <c r="L165" s="265"/>
      <c r="M165" s="265"/>
      <c r="N165" s="265"/>
      <c r="O165" s="265"/>
      <c r="P165" s="265"/>
      <c r="Q165" s="265"/>
      <c r="R165" s="265"/>
      <c r="S165" s="265"/>
    </row>
    <row r="166" spans="4:19" ht="18">
      <c r="D166" s="265"/>
      <c r="E166" s="265"/>
      <c r="F166" s="265"/>
      <c r="G166" s="265"/>
      <c r="H166" s="265"/>
      <c r="I166" s="265"/>
      <c r="J166" s="265"/>
      <c r="K166" s="265"/>
      <c r="L166" s="265"/>
      <c r="M166" s="265"/>
      <c r="N166" s="265"/>
      <c r="O166" s="265"/>
      <c r="P166" s="265"/>
      <c r="Q166" s="265"/>
      <c r="R166" s="265"/>
      <c r="S166" s="265"/>
    </row>
    <row r="167" spans="4:19" ht="18">
      <c r="D167" s="265"/>
      <c r="E167" s="265"/>
      <c r="F167" s="265"/>
      <c r="G167" s="265"/>
      <c r="H167" s="265"/>
      <c r="I167" s="265"/>
      <c r="J167" s="265"/>
      <c r="K167" s="265"/>
      <c r="L167" s="265"/>
      <c r="M167" s="265"/>
      <c r="N167" s="265"/>
      <c r="O167" s="265"/>
      <c r="P167" s="265"/>
      <c r="Q167" s="265"/>
      <c r="R167" s="265"/>
      <c r="S167" s="265"/>
    </row>
    <row r="168" spans="4:19" ht="18">
      <c r="D168" s="265"/>
      <c r="E168" s="265"/>
      <c r="F168" s="265"/>
      <c r="G168" s="265"/>
      <c r="H168" s="265"/>
      <c r="I168" s="265"/>
      <c r="J168" s="265"/>
      <c r="K168" s="265"/>
      <c r="L168" s="265"/>
      <c r="M168" s="265"/>
      <c r="N168" s="265"/>
      <c r="O168" s="265"/>
      <c r="P168" s="265"/>
      <c r="Q168" s="265"/>
      <c r="R168" s="265"/>
      <c r="S168" s="265"/>
    </row>
    <row r="169" spans="4:19" ht="14.25">
      <c r="D169" s="257"/>
      <c r="E169" s="257"/>
      <c r="F169" s="257"/>
      <c r="G169" s="257"/>
      <c r="H169" s="257"/>
      <c r="I169" s="257"/>
      <c r="J169" s="257"/>
      <c r="K169" s="257"/>
      <c r="L169" s="257"/>
      <c r="M169" s="257"/>
      <c r="N169" s="257"/>
      <c r="O169" s="257"/>
      <c r="P169" s="257"/>
      <c r="Q169" s="257"/>
      <c r="R169" s="257"/>
    </row>
    <row r="170" spans="4:19" ht="14.25">
      <c r="D170" s="257"/>
      <c r="E170" s="257"/>
      <c r="F170" s="257"/>
      <c r="G170" s="257"/>
      <c r="H170" s="257"/>
      <c r="I170" s="257"/>
      <c r="J170" s="257"/>
      <c r="K170" s="257"/>
      <c r="L170" s="257"/>
      <c r="M170" s="257"/>
      <c r="N170" s="257"/>
      <c r="O170" s="257"/>
      <c r="P170" s="257"/>
      <c r="Q170" s="257"/>
      <c r="R170" s="257"/>
    </row>
    <row r="171" spans="4:19" ht="14.25">
      <c r="D171" s="257"/>
      <c r="E171" s="257"/>
      <c r="F171" s="257"/>
      <c r="G171" s="257"/>
      <c r="H171" s="257"/>
      <c r="I171" s="257"/>
      <c r="J171" s="257"/>
      <c r="K171" s="257"/>
      <c r="L171" s="257"/>
      <c r="M171" s="257"/>
      <c r="N171" s="257"/>
      <c r="O171" s="257"/>
      <c r="P171" s="257"/>
      <c r="Q171" s="257"/>
      <c r="R171" s="257"/>
    </row>
    <row r="172" spans="4:19" ht="14.25">
      <c r="D172" s="257"/>
      <c r="E172" s="257"/>
      <c r="F172" s="257"/>
      <c r="G172" s="257"/>
      <c r="H172" s="257"/>
      <c r="I172" s="257"/>
      <c r="J172" s="257"/>
      <c r="K172" s="257"/>
      <c r="L172" s="257"/>
      <c r="M172" s="257"/>
      <c r="N172" s="257"/>
      <c r="O172" s="257"/>
      <c r="P172" s="257"/>
      <c r="Q172" s="257"/>
      <c r="R172" s="257"/>
    </row>
    <row r="173" spans="4:19" ht="14.25">
      <c r="D173" s="257"/>
      <c r="E173" s="257"/>
      <c r="F173" s="257"/>
      <c r="G173" s="257"/>
      <c r="H173" s="257"/>
      <c r="I173" s="257"/>
      <c r="J173" s="257"/>
      <c r="K173" s="257"/>
      <c r="L173" s="257"/>
      <c r="M173" s="257"/>
      <c r="N173" s="257"/>
      <c r="O173" s="257"/>
      <c r="P173" s="257"/>
      <c r="Q173" s="257"/>
      <c r="R173" s="257"/>
    </row>
    <row r="174" spans="4:19" ht="14.25">
      <c r="D174" s="257"/>
      <c r="E174" s="257"/>
      <c r="F174" s="257"/>
      <c r="G174" s="257"/>
      <c r="H174" s="257"/>
      <c r="I174" s="257"/>
      <c r="J174" s="257"/>
      <c r="K174" s="257"/>
      <c r="L174" s="257"/>
      <c r="M174" s="257"/>
      <c r="N174" s="257"/>
      <c r="O174" s="257"/>
      <c r="P174" s="257"/>
      <c r="Q174" s="257"/>
      <c r="R174" s="257"/>
    </row>
    <row r="175" spans="4:19" ht="14.25">
      <c r="D175" s="257"/>
      <c r="E175" s="257"/>
      <c r="F175" s="257"/>
      <c r="G175" s="257"/>
      <c r="H175" s="257"/>
      <c r="I175" s="257"/>
      <c r="J175" s="257"/>
      <c r="K175" s="257"/>
      <c r="L175" s="257"/>
      <c r="M175" s="257"/>
      <c r="N175" s="257"/>
      <c r="O175" s="257"/>
      <c r="P175" s="257"/>
      <c r="Q175" s="257"/>
      <c r="R175" s="257"/>
    </row>
    <row r="176" spans="4:19" ht="14.25">
      <c r="D176" s="257"/>
      <c r="E176" s="257"/>
      <c r="F176" s="257"/>
      <c r="G176" s="257"/>
      <c r="H176" s="257"/>
      <c r="I176" s="257"/>
      <c r="J176" s="257"/>
      <c r="K176" s="257"/>
      <c r="L176" s="257"/>
      <c r="M176" s="257"/>
      <c r="N176" s="257"/>
      <c r="O176" s="257"/>
      <c r="P176" s="257"/>
      <c r="Q176" s="257"/>
      <c r="R176" s="257"/>
    </row>
    <row r="177" spans="4:18" ht="14.25">
      <c r="D177" s="257"/>
      <c r="E177" s="257"/>
      <c r="F177" s="257"/>
      <c r="G177" s="257"/>
      <c r="H177" s="257"/>
      <c r="I177" s="257"/>
      <c r="J177" s="257"/>
      <c r="K177" s="257"/>
      <c r="L177" s="257"/>
      <c r="M177" s="257"/>
      <c r="N177" s="257"/>
      <c r="O177" s="257"/>
      <c r="P177" s="257"/>
      <c r="Q177" s="257"/>
      <c r="R177" s="257"/>
    </row>
    <row r="178" spans="4:18" ht="14.25">
      <c r="D178" s="257"/>
      <c r="E178" s="257"/>
      <c r="F178" s="257"/>
      <c r="G178" s="257"/>
      <c r="H178" s="257"/>
      <c r="I178" s="257"/>
      <c r="J178" s="257"/>
      <c r="K178" s="257"/>
      <c r="L178" s="257"/>
      <c r="M178" s="257"/>
      <c r="N178" s="257"/>
      <c r="O178" s="257"/>
      <c r="P178" s="257"/>
      <c r="Q178" s="257"/>
      <c r="R178" s="257"/>
    </row>
    <row r="179" spans="4:18" ht="14.25">
      <c r="D179" s="257"/>
      <c r="E179" s="257"/>
      <c r="F179" s="257"/>
      <c r="G179" s="257"/>
      <c r="H179" s="257"/>
      <c r="I179" s="257"/>
      <c r="J179" s="257"/>
      <c r="K179" s="257"/>
      <c r="L179" s="257"/>
      <c r="M179" s="257"/>
      <c r="N179" s="257"/>
      <c r="O179" s="257"/>
      <c r="P179" s="257"/>
      <c r="Q179" s="257"/>
      <c r="R179" s="257"/>
    </row>
    <row r="180" spans="4:18" ht="14.25">
      <c r="D180" s="257"/>
      <c r="E180" s="257"/>
      <c r="F180" s="257"/>
      <c r="G180" s="257"/>
      <c r="H180" s="257"/>
      <c r="I180" s="257"/>
      <c r="J180" s="257"/>
      <c r="K180" s="257"/>
      <c r="L180" s="257"/>
      <c r="M180" s="257"/>
      <c r="N180" s="257"/>
      <c r="O180" s="257"/>
      <c r="P180" s="257"/>
      <c r="Q180" s="257"/>
      <c r="R180" s="257"/>
    </row>
    <row r="181" spans="4:18" ht="14.25">
      <c r="D181" s="257"/>
      <c r="E181" s="257"/>
      <c r="F181" s="257"/>
      <c r="G181" s="257"/>
      <c r="H181" s="257"/>
      <c r="I181" s="257"/>
      <c r="J181" s="257"/>
      <c r="K181" s="257"/>
      <c r="L181" s="257"/>
      <c r="M181" s="257"/>
      <c r="N181" s="257"/>
      <c r="O181" s="257"/>
      <c r="P181" s="257"/>
      <c r="Q181" s="257"/>
      <c r="R181" s="257"/>
    </row>
    <row r="182" spans="4:18" ht="14.25">
      <c r="D182" s="257"/>
      <c r="E182" s="257"/>
      <c r="F182" s="257"/>
      <c r="G182" s="257"/>
      <c r="H182" s="257"/>
      <c r="I182" s="257"/>
      <c r="J182" s="257"/>
      <c r="K182" s="257"/>
      <c r="L182" s="257"/>
      <c r="M182" s="257"/>
      <c r="N182" s="257"/>
      <c r="O182" s="257"/>
      <c r="P182" s="257"/>
      <c r="Q182" s="257"/>
      <c r="R182" s="257"/>
    </row>
    <row r="183" spans="4:18" ht="14.25">
      <c r="D183" s="257"/>
      <c r="E183" s="257"/>
      <c r="F183" s="257"/>
      <c r="G183" s="257"/>
      <c r="H183" s="257"/>
      <c r="I183" s="257"/>
      <c r="J183" s="257"/>
      <c r="K183" s="257"/>
      <c r="L183" s="257"/>
      <c r="M183" s="257"/>
      <c r="N183" s="257"/>
      <c r="O183" s="257"/>
      <c r="P183" s="257"/>
      <c r="Q183" s="257"/>
      <c r="R183" s="257"/>
    </row>
    <row r="184" spans="4:18" ht="14.25">
      <c r="D184" s="257"/>
      <c r="E184" s="257"/>
      <c r="F184" s="257"/>
      <c r="G184" s="257"/>
      <c r="H184" s="257"/>
      <c r="I184" s="257"/>
      <c r="J184" s="257"/>
      <c r="K184" s="257"/>
      <c r="L184" s="257"/>
      <c r="M184" s="257"/>
      <c r="N184" s="257"/>
      <c r="O184" s="257"/>
      <c r="P184" s="257"/>
      <c r="Q184" s="257"/>
      <c r="R184" s="257"/>
    </row>
    <row r="185" spans="4:18" ht="14.25">
      <c r="D185" s="257"/>
      <c r="E185" s="257"/>
      <c r="F185" s="257"/>
      <c r="G185" s="257"/>
      <c r="H185" s="257"/>
      <c r="I185" s="257"/>
      <c r="J185" s="257"/>
      <c r="K185" s="257"/>
      <c r="L185" s="257"/>
      <c r="M185" s="257"/>
      <c r="N185" s="257"/>
      <c r="O185" s="257"/>
      <c r="P185" s="257"/>
      <c r="Q185" s="257"/>
      <c r="R185" s="257"/>
    </row>
    <row r="186" spans="4:18" ht="14.25">
      <c r="D186" s="257"/>
      <c r="E186" s="257"/>
      <c r="F186" s="257"/>
      <c r="G186" s="257"/>
      <c r="H186" s="257"/>
      <c r="I186" s="257"/>
      <c r="J186" s="257"/>
      <c r="K186" s="257"/>
      <c r="L186" s="257"/>
      <c r="M186" s="257"/>
      <c r="N186" s="257"/>
      <c r="O186" s="257"/>
      <c r="P186" s="257"/>
      <c r="Q186" s="257"/>
      <c r="R186" s="257"/>
    </row>
    <row r="187" spans="4:18" ht="14.25">
      <c r="D187" s="257"/>
      <c r="E187" s="257"/>
      <c r="F187" s="257"/>
      <c r="G187" s="257"/>
      <c r="H187" s="257"/>
      <c r="I187" s="257"/>
      <c r="J187" s="257"/>
      <c r="K187" s="257"/>
      <c r="L187" s="257"/>
      <c r="M187" s="257"/>
      <c r="N187" s="257"/>
      <c r="O187" s="257"/>
      <c r="P187" s="257"/>
      <c r="Q187" s="257"/>
      <c r="R187" s="257"/>
    </row>
    <row r="188" spans="4:18" ht="14.25">
      <c r="D188" s="257"/>
      <c r="E188" s="257"/>
      <c r="F188" s="257"/>
      <c r="G188" s="257"/>
      <c r="H188" s="257"/>
      <c r="I188" s="257"/>
      <c r="J188" s="257"/>
      <c r="K188" s="257"/>
      <c r="L188" s="257"/>
      <c r="M188" s="257"/>
      <c r="N188" s="257"/>
      <c r="O188" s="257"/>
      <c r="P188" s="257"/>
      <c r="Q188" s="257"/>
      <c r="R188" s="257"/>
    </row>
    <row r="189" spans="4:18" ht="14.25">
      <c r="D189" s="257"/>
      <c r="E189" s="257"/>
      <c r="F189" s="257"/>
      <c r="G189" s="257"/>
      <c r="H189" s="257"/>
      <c r="I189" s="257"/>
      <c r="J189" s="257"/>
      <c r="K189" s="257"/>
      <c r="L189" s="257"/>
      <c r="M189" s="257"/>
      <c r="N189" s="257"/>
      <c r="O189" s="257"/>
      <c r="P189" s="257"/>
      <c r="Q189" s="257"/>
      <c r="R189" s="257"/>
    </row>
    <row r="190" spans="4:18" ht="14.25">
      <c r="D190" s="257"/>
      <c r="E190" s="257"/>
      <c r="F190" s="257"/>
      <c r="G190" s="257"/>
      <c r="H190" s="257"/>
      <c r="I190" s="257"/>
      <c r="J190" s="257"/>
      <c r="K190" s="257"/>
      <c r="L190" s="257"/>
      <c r="M190" s="257"/>
      <c r="N190" s="257"/>
      <c r="O190" s="257"/>
      <c r="P190" s="257"/>
      <c r="Q190" s="257"/>
      <c r="R190" s="257"/>
    </row>
    <row r="191" spans="4:18" ht="14.25">
      <c r="D191" s="257"/>
      <c r="E191" s="257"/>
      <c r="F191" s="257"/>
      <c r="G191" s="257"/>
      <c r="H191" s="257"/>
      <c r="I191" s="257"/>
      <c r="J191" s="257"/>
      <c r="K191" s="257"/>
      <c r="L191" s="257"/>
      <c r="M191" s="257"/>
      <c r="N191" s="257"/>
      <c r="O191" s="257"/>
      <c r="P191" s="257"/>
      <c r="Q191" s="257"/>
      <c r="R191" s="257"/>
    </row>
    <row r="192" spans="4:18" ht="14.25">
      <c r="D192" s="257"/>
      <c r="E192" s="257"/>
      <c r="F192" s="257"/>
      <c r="G192" s="257"/>
      <c r="H192" s="257"/>
      <c r="I192" s="257"/>
      <c r="J192" s="257"/>
      <c r="K192" s="257"/>
      <c r="L192" s="257"/>
      <c r="M192" s="257"/>
      <c r="N192" s="257"/>
      <c r="O192" s="257"/>
      <c r="P192" s="257"/>
      <c r="Q192" s="257"/>
      <c r="R192" s="257"/>
    </row>
    <row r="193" spans="4:18" ht="14.25">
      <c r="D193" s="257"/>
      <c r="E193" s="257"/>
      <c r="F193" s="257"/>
      <c r="G193" s="257"/>
      <c r="H193" s="257"/>
      <c r="I193" s="257"/>
      <c r="J193" s="257"/>
      <c r="K193" s="257"/>
      <c r="L193" s="257"/>
      <c r="M193" s="257"/>
      <c r="N193" s="257"/>
      <c r="O193" s="257"/>
      <c r="P193" s="257"/>
      <c r="Q193" s="257"/>
      <c r="R193" s="257"/>
    </row>
    <row r="194" spans="4:18" ht="14.25">
      <c r="D194" s="257"/>
      <c r="E194" s="257"/>
      <c r="F194" s="257"/>
      <c r="G194" s="257"/>
      <c r="H194" s="257"/>
      <c r="I194" s="257"/>
      <c r="J194" s="257"/>
      <c r="K194" s="257"/>
      <c r="L194" s="257"/>
      <c r="M194" s="257"/>
      <c r="N194" s="257"/>
      <c r="O194" s="257"/>
      <c r="P194" s="257"/>
      <c r="Q194" s="257"/>
      <c r="R194" s="257"/>
    </row>
    <row r="195" spans="4:18" ht="14.25">
      <c r="D195" s="257"/>
      <c r="E195" s="257"/>
      <c r="F195" s="257"/>
      <c r="G195" s="257"/>
      <c r="H195" s="257"/>
      <c r="I195" s="257"/>
      <c r="J195" s="257"/>
      <c r="K195" s="257"/>
      <c r="L195" s="257"/>
      <c r="M195" s="257"/>
      <c r="N195" s="257"/>
      <c r="O195" s="257"/>
      <c r="P195" s="257"/>
      <c r="Q195" s="257"/>
      <c r="R195" s="257"/>
    </row>
    <row r="196" spans="4:18" ht="14.25">
      <c r="D196" s="257"/>
      <c r="E196" s="257"/>
      <c r="F196" s="257"/>
      <c r="G196" s="257"/>
      <c r="H196" s="257"/>
      <c r="I196" s="257"/>
      <c r="J196" s="257"/>
      <c r="K196" s="257"/>
      <c r="L196" s="257"/>
      <c r="M196" s="257"/>
      <c r="N196" s="257"/>
      <c r="O196" s="257"/>
      <c r="P196" s="257"/>
      <c r="Q196" s="257"/>
      <c r="R196" s="257"/>
    </row>
    <row r="197" spans="4:18" ht="14.25">
      <c r="D197" s="257"/>
      <c r="E197" s="257"/>
      <c r="F197" s="257"/>
      <c r="G197" s="257"/>
      <c r="H197" s="257"/>
      <c r="I197" s="257"/>
      <c r="J197" s="257"/>
      <c r="K197" s="257"/>
      <c r="L197" s="257"/>
      <c r="M197" s="257"/>
      <c r="N197" s="257"/>
      <c r="O197" s="257"/>
      <c r="P197" s="257"/>
      <c r="Q197" s="257"/>
      <c r="R197" s="257"/>
    </row>
    <row r="198" spans="4:18" ht="14.25">
      <c r="D198" s="257"/>
      <c r="E198" s="257"/>
      <c r="F198" s="257"/>
      <c r="G198" s="257"/>
      <c r="H198" s="257"/>
      <c r="I198" s="257"/>
      <c r="J198" s="257"/>
      <c r="K198" s="257"/>
      <c r="L198" s="257"/>
      <c r="M198" s="257"/>
      <c r="N198" s="257"/>
      <c r="O198" s="257"/>
      <c r="P198" s="257"/>
      <c r="Q198" s="257"/>
      <c r="R198" s="257"/>
    </row>
    <row r="199" spans="4:18" ht="14.25">
      <c r="D199" s="257"/>
      <c r="E199" s="257"/>
      <c r="F199" s="257"/>
      <c r="G199" s="257"/>
      <c r="H199" s="257"/>
      <c r="I199" s="257"/>
      <c r="J199" s="257"/>
      <c r="K199" s="257"/>
      <c r="L199" s="257"/>
      <c r="M199" s="257"/>
      <c r="N199" s="257"/>
      <c r="O199" s="257"/>
      <c r="P199" s="257"/>
      <c r="Q199" s="257"/>
      <c r="R199" s="257"/>
    </row>
    <row r="200" spans="4:18" ht="14.25">
      <c r="D200" s="257"/>
      <c r="E200" s="257"/>
      <c r="F200" s="257"/>
      <c r="G200" s="257"/>
      <c r="H200" s="257"/>
      <c r="I200" s="257"/>
      <c r="J200" s="257"/>
      <c r="K200" s="257"/>
      <c r="L200" s="257"/>
      <c r="M200" s="257"/>
      <c r="N200" s="257"/>
      <c r="O200" s="257"/>
      <c r="P200" s="257"/>
      <c r="Q200" s="257"/>
      <c r="R200" s="257"/>
    </row>
    <row r="201" spans="4:18" ht="14.25">
      <c r="D201" s="257"/>
      <c r="E201" s="257"/>
      <c r="F201" s="257"/>
      <c r="G201" s="257"/>
      <c r="H201" s="257"/>
      <c r="I201" s="257"/>
      <c r="J201" s="257"/>
      <c r="K201" s="257"/>
      <c r="L201" s="257"/>
      <c r="M201" s="257"/>
      <c r="N201" s="257"/>
      <c r="O201" s="257"/>
      <c r="P201" s="257"/>
      <c r="Q201" s="257"/>
      <c r="R201" s="257"/>
    </row>
    <row r="202" spans="4:18" ht="14.25">
      <c r="D202" s="257"/>
      <c r="E202" s="257"/>
      <c r="F202" s="257"/>
      <c r="G202" s="257"/>
      <c r="H202" s="257"/>
      <c r="I202" s="257"/>
      <c r="J202" s="257"/>
      <c r="K202" s="257"/>
      <c r="L202" s="257"/>
      <c r="M202" s="257"/>
      <c r="N202" s="257"/>
      <c r="O202" s="257"/>
      <c r="P202" s="257"/>
      <c r="Q202" s="257"/>
      <c r="R202" s="257"/>
    </row>
    <row r="203" spans="4:18" ht="14.25">
      <c r="D203" s="257"/>
      <c r="E203" s="257"/>
      <c r="F203" s="257"/>
      <c r="G203" s="257"/>
      <c r="H203" s="257"/>
      <c r="I203" s="257"/>
      <c r="J203" s="257"/>
      <c r="K203" s="257"/>
      <c r="L203" s="257"/>
      <c r="M203" s="257"/>
      <c r="N203" s="257"/>
      <c r="O203" s="257"/>
      <c r="P203" s="257"/>
      <c r="Q203" s="257"/>
      <c r="R203" s="257"/>
    </row>
    <row r="204" spans="4:18" ht="14.25">
      <c r="D204" s="257"/>
      <c r="E204" s="257"/>
      <c r="F204" s="257"/>
      <c r="G204" s="257"/>
      <c r="H204" s="257"/>
      <c r="I204" s="257"/>
      <c r="J204" s="257"/>
      <c r="K204" s="257"/>
      <c r="L204" s="257"/>
      <c r="M204" s="257"/>
      <c r="N204" s="257"/>
      <c r="O204" s="257"/>
      <c r="P204" s="257"/>
      <c r="Q204" s="257"/>
      <c r="R204" s="257"/>
    </row>
    <row r="205" spans="4:18" ht="14.25">
      <c r="D205" s="257"/>
      <c r="E205" s="257"/>
      <c r="F205" s="257"/>
      <c r="G205" s="257"/>
      <c r="H205" s="257"/>
      <c r="I205" s="257"/>
      <c r="J205" s="257"/>
      <c r="K205" s="257"/>
      <c r="L205" s="257"/>
      <c r="M205" s="257"/>
      <c r="N205" s="257"/>
      <c r="O205" s="257"/>
      <c r="P205" s="257"/>
      <c r="Q205" s="257"/>
      <c r="R205" s="257"/>
    </row>
    <row r="206" spans="4:18" ht="14.25">
      <c r="D206" s="257"/>
      <c r="E206" s="257"/>
      <c r="F206" s="257"/>
      <c r="G206" s="257"/>
      <c r="H206" s="257"/>
      <c r="I206" s="257"/>
      <c r="J206" s="257"/>
      <c r="K206" s="257"/>
      <c r="L206" s="257"/>
      <c r="M206" s="257"/>
      <c r="N206" s="257"/>
      <c r="O206" s="257"/>
      <c r="P206" s="257"/>
      <c r="Q206" s="257"/>
      <c r="R206" s="257"/>
    </row>
    <row r="207" spans="4:18" ht="14.25">
      <c r="D207" s="257"/>
      <c r="E207" s="257"/>
      <c r="F207" s="257"/>
      <c r="G207" s="257"/>
      <c r="H207" s="257"/>
      <c r="I207" s="257"/>
      <c r="J207" s="257"/>
      <c r="K207" s="257"/>
      <c r="L207" s="257"/>
      <c r="M207" s="257"/>
      <c r="N207" s="257"/>
      <c r="O207" s="257"/>
      <c r="P207" s="257"/>
      <c r="Q207" s="257"/>
      <c r="R207" s="257"/>
    </row>
    <row r="208" spans="4:18" ht="14.25">
      <c r="D208" s="257"/>
      <c r="E208" s="257"/>
      <c r="F208" s="257"/>
      <c r="G208" s="257"/>
      <c r="H208" s="257"/>
      <c r="I208" s="257"/>
      <c r="J208" s="257"/>
      <c r="K208" s="257"/>
      <c r="L208" s="257"/>
      <c r="M208" s="257"/>
      <c r="N208" s="257"/>
      <c r="O208" s="257"/>
      <c r="P208" s="257"/>
      <c r="Q208" s="257"/>
      <c r="R208" s="257"/>
    </row>
    <row r="209" spans="4:18" ht="14.25">
      <c r="D209" s="257"/>
      <c r="E209" s="257"/>
      <c r="F209" s="257"/>
      <c r="G209" s="257"/>
      <c r="H209" s="257"/>
      <c r="I209" s="257"/>
      <c r="J209" s="257"/>
      <c r="K209" s="257"/>
      <c r="L209" s="257"/>
      <c r="M209" s="257"/>
      <c r="N209" s="257"/>
      <c r="O209" s="257"/>
      <c r="P209" s="257"/>
      <c r="Q209" s="257"/>
      <c r="R209" s="257"/>
    </row>
    <row r="210" spans="4:18" ht="14.25">
      <c r="D210" s="257"/>
      <c r="E210" s="257"/>
      <c r="F210" s="257"/>
      <c r="G210" s="257"/>
      <c r="H210" s="257"/>
      <c r="I210" s="257"/>
      <c r="J210" s="257"/>
      <c r="K210" s="257"/>
      <c r="L210" s="257"/>
      <c r="M210" s="257"/>
      <c r="N210" s="257"/>
      <c r="O210" s="257"/>
      <c r="P210" s="257"/>
      <c r="Q210" s="257"/>
      <c r="R210" s="257"/>
    </row>
    <row r="211" spans="4:18" ht="14.25">
      <c r="D211" s="257"/>
      <c r="E211" s="257"/>
      <c r="F211" s="257"/>
      <c r="G211" s="257"/>
      <c r="H211" s="257"/>
      <c r="I211" s="257"/>
      <c r="J211" s="257"/>
      <c r="K211" s="257"/>
      <c r="L211" s="257"/>
      <c r="M211" s="257"/>
      <c r="N211" s="257"/>
      <c r="O211" s="257"/>
      <c r="P211" s="257"/>
      <c r="Q211" s="257"/>
      <c r="R211" s="257"/>
    </row>
    <row r="212" spans="4:18" ht="14.25">
      <c r="D212" s="257"/>
      <c r="E212" s="257"/>
      <c r="F212" s="257"/>
      <c r="G212" s="257"/>
      <c r="H212" s="257"/>
      <c r="I212" s="257"/>
      <c r="J212" s="257"/>
      <c r="K212" s="257"/>
      <c r="L212" s="257"/>
      <c r="M212" s="257"/>
      <c r="N212" s="257"/>
      <c r="O212" s="257"/>
      <c r="P212" s="257"/>
      <c r="Q212" s="257"/>
      <c r="R212" s="257"/>
    </row>
    <row r="213" spans="4:18" ht="14.25">
      <c r="D213" s="257"/>
      <c r="E213" s="257"/>
      <c r="F213" s="257"/>
      <c r="G213" s="257"/>
      <c r="H213" s="257"/>
      <c r="I213" s="257"/>
      <c r="J213" s="257"/>
      <c r="K213" s="257"/>
      <c r="L213" s="257"/>
      <c r="M213" s="257"/>
      <c r="N213" s="257"/>
      <c r="O213" s="257"/>
      <c r="P213" s="257"/>
      <c r="Q213" s="257"/>
      <c r="R213" s="257"/>
    </row>
    <row r="214" spans="4:18" ht="14.25">
      <c r="D214" s="257"/>
      <c r="E214" s="257"/>
      <c r="F214" s="257"/>
      <c r="G214" s="257"/>
      <c r="H214" s="257"/>
      <c r="I214" s="257"/>
      <c r="J214" s="257"/>
      <c r="K214" s="257"/>
      <c r="L214" s="257"/>
      <c r="M214" s="257"/>
      <c r="N214" s="257"/>
      <c r="O214" s="257"/>
      <c r="P214" s="257"/>
      <c r="Q214" s="257"/>
      <c r="R214" s="257"/>
    </row>
    <row r="215" spans="4:18" ht="14.25">
      <c r="D215" s="257"/>
      <c r="E215" s="257"/>
      <c r="F215" s="257"/>
      <c r="G215" s="257"/>
      <c r="H215" s="257"/>
      <c r="I215" s="257"/>
      <c r="J215" s="257"/>
      <c r="K215" s="257"/>
      <c r="L215" s="257"/>
      <c r="M215" s="257"/>
      <c r="N215" s="257"/>
      <c r="O215" s="257"/>
      <c r="P215" s="257"/>
      <c r="Q215" s="257"/>
      <c r="R215" s="257"/>
    </row>
    <row r="216" spans="4:18" ht="14.25">
      <c r="D216" s="257"/>
      <c r="E216" s="257"/>
      <c r="F216" s="257"/>
      <c r="G216" s="257"/>
      <c r="H216" s="257"/>
      <c r="I216" s="257"/>
      <c r="J216" s="257"/>
      <c r="K216" s="257"/>
      <c r="L216" s="257"/>
      <c r="M216" s="257"/>
      <c r="N216" s="257"/>
      <c r="O216" s="257"/>
      <c r="P216" s="257"/>
      <c r="Q216" s="257"/>
      <c r="R216" s="257"/>
    </row>
    <row r="217" spans="4:18" ht="14.25">
      <c r="D217" s="257"/>
      <c r="E217" s="257"/>
      <c r="F217" s="257"/>
      <c r="G217" s="257"/>
      <c r="H217" s="257"/>
      <c r="I217" s="257"/>
      <c r="J217" s="257"/>
      <c r="K217" s="257"/>
      <c r="L217" s="257"/>
      <c r="M217" s="257"/>
      <c r="N217" s="257"/>
      <c r="O217" s="257"/>
      <c r="P217" s="257"/>
      <c r="Q217" s="257"/>
      <c r="R217" s="257"/>
    </row>
    <row r="218" spans="4:18" ht="14.25">
      <c r="D218" s="257"/>
      <c r="E218" s="257"/>
      <c r="F218" s="257"/>
      <c r="G218" s="257"/>
      <c r="H218" s="257"/>
      <c r="I218" s="257"/>
      <c r="J218" s="257"/>
      <c r="K218" s="257"/>
      <c r="L218" s="257"/>
      <c r="M218" s="257"/>
      <c r="N218" s="257"/>
      <c r="O218" s="257"/>
      <c r="P218" s="257"/>
      <c r="Q218" s="257"/>
      <c r="R218" s="257"/>
    </row>
    <row r="219" spans="4:18" ht="14.25">
      <c r="D219" s="257"/>
      <c r="E219" s="257"/>
      <c r="F219" s="257"/>
      <c r="G219" s="257"/>
      <c r="H219" s="257"/>
      <c r="I219" s="257"/>
      <c r="J219" s="257"/>
      <c r="K219" s="257"/>
      <c r="L219" s="257"/>
      <c r="M219" s="257"/>
      <c r="N219" s="257"/>
      <c r="O219" s="257"/>
      <c r="P219" s="257"/>
      <c r="Q219" s="257"/>
      <c r="R219" s="257"/>
    </row>
    <row r="220" spans="4:18" ht="14.25">
      <c r="D220" s="257"/>
      <c r="E220" s="257"/>
      <c r="F220" s="257"/>
      <c r="G220" s="257"/>
      <c r="H220" s="257"/>
      <c r="I220" s="257"/>
      <c r="J220" s="257"/>
      <c r="K220" s="257"/>
      <c r="L220" s="257"/>
      <c r="M220" s="257"/>
      <c r="N220" s="257"/>
      <c r="O220" s="257"/>
      <c r="P220" s="257"/>
      <c r="Q220" s="257"/>
      <c r="R220" s="257"/>
    </row>
    <row r="221" spans="4:18" ht="14.25">
      <c r="D221" s="257"/>
      <c r="E221" s="257"/>
      <c r="F221" s="257"/>
      <c r="G221" s="257"/>
      <c r="H221" s="257"/>
      <c r="I221" s="257"/>
      <c r="J221" s="257"/>
      <c r="K221" s="257"/>
      <c r="L221" s="257"/>
      <c r="M221" s="257"/>
      <c r="N221" s="257"/>
      <c r="O221" s="257"/>
      <c r="P221" s="257"/>
      <c r="Q221" s="257"/>
      <c r="R221" s="257"/>
    </row>
    <row r="222" spans="4:18" ht="14.25">
      <c r="D222" s="257"/>
      <c r="E222" s="257"/>
      <c r="F222" s="257"/>
      <c r="G222" s="257"/>
      <c r="H222" s="257"/>
      <c r="I222" s="257"/>
      <c r="J222" s="257"/>
      <c r="K222" s="257"/>
      <c r="L222" s="257"/>
      <c r="M222" s="257"/>
      <c r="N222" s="257"/>
      <c r="O222" s="257"/>
      <c r="P222" s="257"/>
      <c r="Q222" s="257"/>
      <c r="R222" s="257"/>
    </row>
    <row r="223" spans="4:18" ht="14.25">
      <c r="D223" s="257"/>
      <c r="E223" s="257"/>
      <c r="F223" s="257"/>
      <c r="G223" s="257"/>
      <c r="H223" s="257"/>
      <c r="I223" s="257"/>
      <c r="J223" s="257"/>
      <c r="K223" s="257"/>
      <c r="L223" s="257"/>
      <c r="M223" s="257"/>
      <c r="N223" s="257"/>
      <c r="O223" s="257"/>
      <c r="P223" s="257"/>
      <c r="Q223" s="257"/>
      <c r="R223" s="257"/>
    </row>
    <row r="224" spans="4:18" ht="14.25">
      <c r="D224" s="257"/>
      <c r="E224" s="257"/>
      <c r="F224" s="257"/>
      <c r="G224" s="257"/>
      <c r="H224" s="257"/>
      <c r="I224" s="257"/>
      <c r="J224" s="257"/>
      <c r="K224" s="257"/>
      <c r="L224" s="257"/>
      <c r="M224" s="257"/>
      <c r="N224" s="257"/>
      <c r="O224" s="257"/>
      <c r="P224" s="257"/>
      <c r="Q224" s="257"/>
      <c r="R224" s="257"/>
    </row>
    <row r="225" spans="4:18" ht="14.25">
      <c r="D225" s="257"/>
      <c r="E225" s="257"/>
      <c r="F225" s="257"/>
      <c r="G225" s="257"/>
      <c r="H225" s="257"/>
      <c r="I225" s="257"/>
      <c r="J225" s="257"/>
      <c r="K225" s="257"/>
      <c r="L225" s="257"/>
      <c r="M225" s="257"/>
      <c r="N225" s="257"/>
      <c r="O225" s="257"/>
      <c r="P225" s="257"/>
      <c r="Q225" s="257"/>
      <c r="R225" s="257"/>
    </row>
    <row r="226" spans="4:18" ht="14.25">
      <c r="D226" s="257"/>
      <c r="E226" s="257"/>
      <c r="F226" s="257"/>
      <c r="G226" s="257"/>
      <c r="H226" s="257"/>
      <c r="I226" s="257"/>
      <c r="J226" s="257"/>
      <c r="K226" s="257"/>
      <c r="L226" s="257"/>
      <c r="M226" s="257"/>
      <c r="N226" s="257"/>
      <c r="O226" s="257"/>
      <c r="P226" s="257"/>
      <c r="Q226" s="257"/>
      <c r="R226" s="257"/>
    </row>
    <row r="227" spans="4:18" ht="14.25">
      <c r="D227" s="257"/>
      <c r="E227" s="257"/>
      <c r="F227" s="257"/>
      <c r="G227" s="257"/>
      <c r="H227" s="257"/>
      <c r="I227" s="257"/>
      <c r="J227" s="257"/>
      <c r="K227" s="257"/>
      <c r="L227" s="257"/>
      <c r="M227" s="257"/>
      <c r="N227" s="257"/>
      <c r="O227" s="257"/>
      <c r="P227" s="257"/>
      <c r="Q227" s="257"/>
      <c r="R227" s="257"/>
    </row>
    <row r="228" spans="4:18" ht="14.25">
      <c r="D228" s="257"/>
      <c r="E228" s="257"/>
      <c r="F228" s="257"/>
      <c r="G228" s="257"/>
      <c r="H228" s="257"/>
      <c r="I228" s="257"/>
      <c r="J228" s="257"/>
      <c r="K228" s="257"/>
      <c r="L228" s="257"/>
      <c r="M228" s="257"/>
      <c r="N228" s="257"/>
      <c r="O228" s="257"/>
      <c r="P228" s="257"/>
      <c r="Q228" s="257"/>
      <c r="R228" s="257"/>
    </row>
    <row r="229" spans="4:18" ht="14.25">
      <c r="D229" s="257"/>
      <c r="E229" s="257"/>
      <c r="F229" s="257"/>
      <c r="G229" s="257"/>
      <c r="H229" s="257"/>
      <c r="I229" s="257"/>
      <c r="J229" s="257"/>
      <c r="K229" s="257"/>
      <c r="L229" s="257"/>
      <c r="M229" s="257"/>
      <c r="N229" s="257"/>
      <c r="O229" s="257"/>
      <c r="P229" s="257"/>
      <c r="Q229" s="257"/>
      <c r="R229" s="257"/>
    </row>
    <row r="230" spans="4:18" ht="14.25">
      <c r="D230" s="257"/>
      <c r="E230" s="257"/>
      <c r="F230" s="257"/>
      <c r="G230" s="257"/>
      <c r="H230" s="257"/>
      <c r="I230" s="257"/>
      <c r="J230" s="257"/>
      <c r="K230" s="257"/>
      <c r="L230" s="257"/>
      <c r="M230" s="257"/>
      <c r="N230" s="257"/>
      <c r="O230" s="257"/>
      <c r="P230" s="257"/>
      <c r="Q230" s="257"/>
      <c r="R230" s="257"/>
    </row>
    <row r="231" spans="4:18" ht="14.25">
      <c r="D231" s="257"/>
      <c r="E231" s="257"/>
      <c r="F231" s="257"/>
      <c r="G231" s="257"/>
      <c r="H231" s="257"/>
      <c r="I231" s="257"/>
      <c r="J231" s="257"/>
      <c r="K231" s="257"/>
      <c r="L231" s="257"/>
      <c r="M231" s="257"/>
      <c r="N231" s="257"/>
      <c r="O231" s="257"/>
      <c r="P231" s="257"/>
      <c r="Q231" s="257"/>
      <c r="R231" s="257"/>
    </row>
    <row r="232" spans="4:18" ht="14.25">
      <c r="D232" s="257"/>
      <c r="E232" s="257"/>
      <c r="F232" s="257"/>
      <c r="G232" s="257"/>
      <c r="H232" s="257"/>
      <c r="I232" s="257"/>
      <c r="J232" s="257"/>
      <c r="K232" s="257"/>
      <c r="L232" s="257"/>
      <c r="M232" s="257"/>
      <c r="N232" s="257"/>
      <c r="O232" s="257"/>
      <c r="P232" s="257"/>
      <c r="Q232" s="257"/>
      <c r="R232" s="257"/>
    </row>
    <row r="233" spans="4:18" ht="14.25">
      <c r="D233" s="257"/>
      <c r="E233" s="257"/>
      <c r="F233" s="257"/>
      <c r="G233" s="257"/>
      <c r="H233" s="257"/>
      <c r="I233" s="257"/>
      <c r="J233" s="257"/>
      <c r="K233" s="257"/>
      <c r="L233" s="257"/>
      <c r="M233" s="257"/>
      <c r="N233" s="257"/>
      <c r="O233" s="257"/>
      <c r="P233" s="257"/>
      <c r="Q233" s="257"/>
      <c r="R233" s="257"/>
    </row>
    <row r="234" spans="4:18" ht="14.25">
      <c r="D234" s="257"/>
      <c r="E234" s="257"/>
      <c r="F234" s="257"/>
      <c r="G234" s="257"/>
      <c r="H234" s="257"/>
      <c r="I234" s="257"/>
      <c r="J234" s="257"/>
      <c r="K234" s="257"/>
      <c r="L234" s="257"/>
      <c r="M234" s="257"/>
      <c r="N234" s="257"/>
      <c r="O234" s="257"/>
      <c r="P234" s="257"/>
      <c r="Q234" s="257"/>
      <c r="R234" s="257"/>
    </row>
    <row r="235" spans="4:18" ht="14.25">
      <c r="D235" s="257"/>
      <c r="E235" s="257"/>
      <c r="F235" s="257"/>
      <c r="G235" s="257"/>
      <c r="H235" s="257"/>
      <c r="I235" s="257"/>
      <c r="J235" s="257"/>
      <c r="K235" s="257"/>
      <c r="L235" s="257"/>
      <c r="M235" s="257"/>
      <c r="N235" s="257"/>
      <c r="O235" s="257"/>
      <c r="P235" s="257"/>
      <c r="Q235" s="257"/>
      <c r="R235" s="257"/>
    </row>
    <row r="236" spans="4:18" ht="14.25">
      <c r="D236" s="257"/>
      <c r="E236" s="257"/>
      <c r="F236" s="257"/>
      <c r="G236" s="257"/>
      <c r="H236" s="257"/>
      <c r="I236" s="257"/>
      <c r="J236" s="257"/>
      <c r="K236" s="257"/>
      <c r="L236" s="257"/>
      <c r="M236" s="257"/>
      <c r="N236" s="257"/>
      <c r="O236" s="257"/>
      <c r="P236" s="257"/>
      <c r="Q236" s="257"/>
      <c r="R236" s="257"/>
    </row>
    <row r="237" spans="4:18" ht="14.25">
      <c r="D237" s="257"/>
      <c r="E237" s="257"/>
      <c r="F237" s="257"/>
      <c r="G237" s="257"/>
      <c r="H237" s="257"/>
      <c r="I237" s="257"/>
      <c r="J237" s="257"/>
      <c r="K237" s="257"/>
      <c r="L237" s="257"/>
      <c r="M237" s="257"/>
      <c r="N237" s="257"/>
      <c r="O237" s="257"/>
      <c r="P237" s="257"/>
      <c r="Q237" s="257"/>
      <c r="R237" s="257"/>
    </row>
    <row r="238" spans="4:18" ht="14.25">
      <c r="D238" s="257"/>
      <c r="E238" s="257"/>
      <c r="F238" s="257"/>
      <c r="G238" s="257"/>
      <c r="H238" s="257"/>
      <c r="I238" s="257"/>
      <c r="J238" s="257"/>
      <c r="K238" s="257"/>
      <c r="L238" s="257"/>
      <c r="M238" s="257"/>
      <c r="N238" s="257"/>
      <c r="O238" s="257"/>
      <c r="P238" s="257"/>
      <c r="Q238" s="257"/>
      <c r="R238" s="257"/>
    </row>
    <row r="239" spans="4:18" ht="14.25">
      <c r="D239" s="257"/>
      <c r="E239" s="257"/>
      <c r="F239" s="257"/>
      <c r="G239" s="257"/>
      <c r="H239" s="257"/>
      <c r="I239" s="257"/>
      <c r="J239" s="257"/>
      <c r="K239" s="257"/>
      <c r="L239" s="257"/>
      <c r="M239" s="257"/>
      <c r="N239" s="257"/>
      <c r="O239" s="257"/>
      <c r="P239" s="257"/>
      <c r="Q239" s="257"/>
      <c r="R239" s="257"/>
    </row>
    <row r="240" spans="4:18" ht="14.25">
      <c r="D240" s="257"/>
      <c r="E240" s="257"/>
      <c r="F240" s="257"/>
      <c r="G240" s="257"/>
      <c r="H240" s="257"/>
      <c r="I240" s="257"/>
      <c r="J240" s="257"/>
      <c r="K240" s="257"/>
      <c r="L240" s="257"/>
      <c r="M240" s="257"/>
      <c r="N240" s="257"/>
      <c r="O240" s="257"/>
      <c r="P240" s="257"/>
      <c r="Q240" s="257"/>
      <c r="R240" s="257"/>
    </row>
    <row r="241" spans="4:18" ht="14.25">
      <c r="D241" s="257"/>
      <c r="E241" s="257"/>
      <c r="F241" s="257"/>
      <c r="G241" s="257"/>
      <c r="H241" s="257"/>
      <c r="I241" s="257"/>
      <c r="J241" s="257"/>
      <c r="K241" s="257"/>
      <c r="L241" s="257"/>
      <c r="M241" s="257"/>
      <c r="N241" s="257"/>
      <c r="O241" s="257"/>
      <c r="P241" s="257"/>
      <c r="Q241" s="257"/>
      <c r="R241" s="257"/>
    </row>
    <row r="242" spans="4:18" ht="14.25">
      <c r="D242" s="257"/>
      <c r="E242" s="257"/>
      <c r="F242" s="257"/>
      <c r="G242" s="257"/>
      <c r="H242" s="257"/>
      <c r="I242" s="257"/>
      <c r="J242" s="257"/>
      <c r="K242" s="257"/>
      <c r="L242" s="257"/>
      <c r="M242" s="257"/>
      <c r="N242" s="257"/>
      <c r="O242" s="257"/>
      <c r="P242" s="257"/>
      <c r="Q242" s="257"/>
      <c r="R242" s="257"/>
    </row>
    <row r="243" spans="4:18" ht="14.25">
      <c r="D243" s="257"/>
      <c r="E243" s="257"/>
      <c r="F243" s="257"/>
      <c r="G243" s="257"/>
      <c r="H243" s="257"/>
      <c r="I243" s="257"/>
      <c r="J243" s="257"/>
      <c r="K243" s="257"/>
      <c r="L243" s="257"/>
      <c r="M243" s="257"/>
      <c r="N243" s="257"/>
      <c r="O243" s="257"/>
      <c r="P243" s="257"/>
      <c r="Q243" s="257"/>
      <c r="R243" s="257"/>
    </row>
    <row r="244" spans="4:18" ht="14.25">
      <c r="D244" s="257"/>
      <c r="E244" s="257"/>
      <c r="F244" s="257"/>
      <c r="G244" s="257"/>
      <c r="H244" s="257"/>
      <c r="I244" s="257"/>
      <c r="J244" s="257"/>
      <c r="K244" s="257"/>
      <c r="L244" s="257"/>
      <c r="M244" s="257"/>
      <c r="N244" s="257"/>
      <c r="O244" s="257"/>
      <c r="P244" s="257"/>
      <c r="Q244" s="257"/>
      <c r="R244" s="257"/>
    </row>
    <row r="245" spans="4:18" ht="14.25">
      <c r="D245" s="257"/>
      <c r="E245" s="257"/>
      <c r="F245" s="257"/>
      <c r="G245" s="257"/>
      <c r="H245" s="257"/>
      <c r="I245" s="257"/>
      <c r="J245" s="257"/>
      <c r="K245" s="257"/>
      <c r="L245" s="257"/>
      <c r="M245" s="257"/>
      <c r="N245" s="257"/>
      <c r="O245" s="257"/>
      <c r="P245" s="257"/>
      <c r="Q245" s="257"/>
      <c r="R245" s="257"/>
    </row>
    <row r="246" spans="4:18" ht="14.25">
      <c r="D246" s="257"/>
      <c r="E246" s="257"/>
      <c r="F246" s="257"/>
      <c r="G246" s="257"/>
      <c r="H246" s="257"/>
      <c r="I246" s="257"/>
      <c r="J246" s="257"/>
      <c r="K246" s="257"/>
      <c r="L246" s="257"/>
      <c r="M246" s="257"/>
      <c r="N246" s="257"/>
      <c r="O246" s="257"/>
      <c r="P246" s="257"/>
      <c r="Q246" s="257"/>
      <c r="R246" s="257"/>
    </row>
    <row r="247" spans="4:18" ht="14.25">
      <c r="D247" s="257"/>
      <c r="E247" s="257"/>
      <c r="F247" s="257"/>
      <c r="G247" s="257"/>
      <c r="H247" s="257"/>
      <c r="I247" s="257"/>
      <c r="J247" s="257"/>
      <c r="K247" s="257"/>
      <c r="L247" s="257"/>
      <c r="M247" s="257"/>
      <c r="N247" s="257"/>
      <c r="O247" s="257"/>
      <c r="P247" s="257"/>
      <c r="Q247" s="257"/>
      <c r="R247" s="257"/>
    </row>
    <row r="248" spans="4:18" ht="14.25">
      <c r="D248" s="257"/>
      <c r="E248" s="257"/>
      <c r="F248" s="257"/>
      <c r="G248" s="257"/>
      <c r="H248" s="257"/>
      <c r="I248" s="257"/>
      <c r="J248" s="257"/>
      <c r="K248" s="257"/>
      <c r="L248" s="257"/>
      <c r="M248" s="257"/>
      <c r="N248" s="257"/>
      <c r="O248" s="257"/>
      <c r="P248" s="257"/>
      <c r="Q248" s="257"/>
      <c r="R248" s="257"/>
    </row>
    <row r="249" spans="4:18" ht="14.25">
      <c r="D249" s="257"/>
      <c r="E249" s="257"/>
      <c r="F249" s="257"/>
      <c r="G249" s="257"/>
      <c r="H249" s="257"/>
      <c r="I249" s="257"/>
      <c r="J249" s="257"/>
      <c r="K249" s="257"/>
      <c r="L249" s="257"/>
      <c r="M249" s="257"/>
      <c r="N249" s="257"/>
      <c r="O249" s="257"/>
      <c r="P249" s="257"/>
      <c r="Q249" s="257"/>
      <c r="R249" s="257"/>
    </row>
    <row r="250" spans="4:18" ht="14.25">
      <c r="D250" s="257"/>
      <c r="E250" s="257"/>
      <c r="F250" s="257"/>
      <c r="G250" s="257"/>
      <c r="H250" s="257"/>
      <c r="I250" s="257"/>
      <c r="J250" s="257"/>
      <c r="K250" s="257"/>
      <c r="L250" s="257"/>
      <c r="M250" s="257"/>
      <c r="N250" s="257"/>
      <c r="O250" s="257"/>
      <c r="P250" s="257"/>
      <c r="Q250" s="257"/>
      <c r="R250" s="257"/>
    </row>
    <row r="251" spans="4:18" ht="14.25">
      <c r="D251" s="257"/>
      <c r="E251" s="257"/>
      <c r="F251" s="257"/>
      <c r="G251" s="257"/>
      <c r="H251" s="257"/>
      <c r="I251" s="257"/>
      <c r="J251" s="257"/>
      <c r="K251" s="257"/>
      <c r="L251" s="257"/>
      <c r="M251" s="257"/>
      <c r="N251" s="257"/>
      <c r="O251" s="257"/>
      <c r="P251" s="257"/>
      <c r="Q251" s="257"/>
      <c r="R251" s="257"/>
    </row>
    <row r="252" spans="4:18" ht="14.25">
      <c r="D252" s="257"/>
      <c r="E252" s="257"/>
      <c r="F252" s="257"/>
      <c r="G252" s="257"/>
      <c r="H252" s="257"/>
      <c r="I252" s="257"/>
      <c r="J252" s="257"/>
      <c r="K252" s="257"/>
      <c r="L252" s="257"/>
      <c r="M252" s="257"/>
      <c r="N252" s="257"/>
      <c r="O252" s="257"/>
      <c r="P252" s="257"/>
      <c r="Q252" s="257"/>
      <c r="R252" s="257"/>
    </row>
    <row r="253" spans="4:18" ht="14.25">
      <c r="D253" s="257"/>
      <c r="E253" s="257"/>
      <c r="F253" s="257"/>
      <c r="G253" s="257"/>
      <c r="H253" s="257"/>
      <c r="I253" s="257"/>
      <c r="J253" s="257"/>
      <c r="K253" s="257"/>
      <c r="L253" s="257"/>
      <c r="M253" s="257"/>
      <c r="N253" s="257"/>
      <c r="O253" s="257"/>
      <c r="P253" s="257"/>
      <c r="Q253" s="257"/>
      <c r="R253" s="257"/>
    </row>
    <row r="254" spans="4:18" ht="14.25">
      <c r="D254" s="257"/>
      <c r="E254" s="257"/>
      <c r="F254" s="257"/>
      <c r="G254" s="257"/>
      <c r="H254" s="257"/>
      <c r="I254" s="257"/>
      <c r="J254" s="257"/>
      <c r="K254" s="257"/>
      <c r="L254" s="257"/>
      <c r="M254" s="257"/>
      <c r="N254" s="257"/>
      <c r="O254" s="257"/>
      <c r="P254" s="257"/>
      <c r="Q254" s="257"/>
      <c r="R254" s="257"/>
    </row>
    <row r="255" spans="4:18" ht="14.25">
      <c r="D255" s="257"/>
      <c r="E255" s="257"/>
      <c r="F255" s="257"/>
      <c r="G255" s="257"/>
      <c r="H255" s="257"/>
      <c r="I255" s="257"/>
      <c r="J255" s="257"/>
      <c r="K255" s="257"/>
      <c r="L255" s="257"/>
      <c r="M255" s="257"/>
      <c r="N255" s="257"/>
      <c r="O255" s="257"/>
      <c r="P255" s="257"/>
      <c r="Q255" s="257"/>
      <c r="R255" s="257"/>
    </row>
    <row r="256" spans="4:18" ht="14.25">
      <c r="D256" s="257"/>
      <c r="E256" s="257"/>
      <c r="F256" s="257"/>
      <c r="G256" s="257"/>
      <c r="H256" s="257"/>
      <c r="I256" s="257"/>
      <c r="J256" s="257"/>
      <c r="K256" s="257"/>
      <c r="L256" s="257"/>
      <c r="M256" s="257"/>
      <c r="N256" s="257"/>
      <c r="O256" s="257"/>
      <c r="P256" s="257"/>
      <c r="Q256" s="257"/>
      <c r="R256" s="257"/>
    </row>
    <row r="257" spans="4:18" ht="14.25">
      <c r="D257" s="257"/>
      <c r="E257" s="257"/>
      <c r="F257" s="257"/>
      <c r="G257" s="257"/>
      <c r="H257" s="257"/>
      <c r="I257" s="257"/>
      <c r="J257" s="257"/>
      <c r="K257" s="257"/>
      <c r="L257" s="257"/>
      <c r="M257" s="257"/>
      <c r="N257" s="257"/>
      <c r="O257" s="257"/>
      <c r="P257" s="257"/>
      <c r="Q257" s="257"/>
      <c r="R257" s="257"/>
    </row>
    <row r="258" spans="4:18" ht="14.25">
      <c r="D258" s="257"/>
      <c r="E258" s="257"/>
      <c r="F258" s="257"/>
      <c r="G258" s="257"/>
      <c r="H258" s="257"/>
      <c r="I258" s="257"/>
      <c r="J258" s="257"/>
      <c r="K258" s="257"/>
      <c r="L258" s="257"/>
      <c r="M258" s="257"/>
      <c r="N258" s="257"/>
      <c r="O258" s="257"/>
      <c r="P258" s="257"/>
      <c r="Q258" s="257"/>
      <c r="R258" s="257"/>
    </row>
    <row r="259" spans="4:18" ht="14.25">
      <c r="D259" s="257"/>
      <c r="E259" s="257"/>
      <c r="F259" s="257"/>
      <c r="G259" s="257"/>
      <c r="H259" s="257"/>
      <c r="I259" s="257"/>
      <c r="J259" s="257"/>
      <c r="K259" s="257"/>
      <c r="L259" s="257"/>
      <c r="M259" s="257"/>
      <c r="N259" s="257"/>
      <c r="O259" s="257"/>
      <c r="P259" s="257"/>
      <c r="Q259" s="257"/>
      <c r="R259" s="257"/>
    </row>
    <row r="260" spans="4:18" ht="14.25">
      <c r="D260" s="257"/>
      <c r="E260" s="257"/>
      <c r="F260" s="257"/>
      <c r="G260" s="257"/>
      <c r="H260" s="257"/>
      <c r="I260" s="257"/>
      <c r="J260" s="257"/>
      <c r="K260" s="257"/>
      <c r="L260" s="257"/>
      <c r="M260" s="257"/>
      <c r="N260" s="257"/>
      <c r="O260" s="257"/>
      <c r="P260" s="257"/>
      <c r="Q260" s="257"/>
      <c r="R260" s="257"/>
    </row>
    <row r="261" spans="4:18" ht="14.25">
      <c r="D261" s="257"/>
      <c r="E261" s="257"/>
      <c r="F261" s="257"/>
      <c r="G261" s="257"/>
      <c r="H261" s="257"/>
      <c r="I261" s="257"/>
      <c r="J261" s="257"/>
      <c r="K261" s="257"/>
      <c r="L261" s="257"/>
      <c r="M261" s="257"/>
      <c r="N261" s="257"/>
      <c r="O261" s="257"/>
      <c r="P261" s="257"/>
      <c r="Q261" s="257"/>
      <c r="R261" s="257"/>
    </row>
    <row r="262" spans="4:18" ht="14.25">
      <c r="D262" s="257"/>
      <c r="E262" s="257"/>
      <c r="F262" s="257"/>
      <c r="G262" s="257"/>
      <c r="H262" s="257"/>
      <c r="I262" s="257"/>
      <c r="J262" s="257"/>
      <c r="K262" s="257"/>
      <c r="L262" s="257"/>
      <c r="M262" s="257"/>
      <c r="N262" s="257"/>
      <c r="O262" s="257"/>
      <c r="P262" s="257"/>
      <c r="Q262" s="257"/>
      <c r="R262" s="257"/>
    </row>
    <row r="263" spans="4:18" ht="14.25">
      <c r="D263" s="257"/>
      <c r="E263" s="257"/>
      <c r="F263" s="257"/>
      <c r="G263" s="257"/>
      <c r="H263" s="257"/>
      <c r="I263" s="257"/>
      <c r="J263" s="257"/>
      <c r="K263" s="257"/>
      <c r="L263" s="257"/>
      <c r="M263" s="257"/>
      <c r="N263" s="257"/>
      <c r="O263" s="257"/>
      <c r="P263" s="257"/>
      <c r="Q263" s="257"/>
      <c r="R263" s="257"/>
    </row>
    <row r="264" spans="4:18" ht="14.25">
      <c r="D264" s="257"/>
      <c r="E264" s="257"/>
      <c r="F264" s="257"/>
      <c r="G264" s="257"/>
      <c r="H264" s="257"/>
      <c r="I264" s="257"/>
      <c r="J264" s="257"/>
      <c r="K264" s="257"/>
      <c r="L264" s="257"/>
      <c r="M264" s="257"/>
      <c r="N264" s="257"/>
      <c r="O264" s="257"/>
      <c r="P264" s="257"/>
      <c r="Q264" s="257"/>
      <c r="R264" s="257"/>
    </row>
    <row r="265" spans="4:18" ht="14.25">
      <c r="D265" s="257"/>
      <c r="E265" s="257"/>
      <c r="F265" s="257"/>
      <c r="G265" s="257"/>
      <c r="H265" s="257"/>
      <c r="I265" s="257"/>
      <c r="J265" s="257"/>
      <c r="K265" s="257"/>
      <c r="L265" s="257"/>
      <c r="M265" s="257"/>
      <c r="N265" s="257"/>
      <c r="O265" s="257"/>
      <c r="P265" s="257"/>
      <c r="Q265" s="257"/>
      <c r="R265" s="257"/>
    </row>
    <row r="266" spans="4:18" ht="14.25">
      <c r="D266" s="257"/>
      <c r="E266" s="257"/>
      <c r="F266" s="257"/>
      <c r="G266" s="257"/>
      <c r="H266" s="257"/>
      <c r="I266" s="257"/>
      <c r="J266" s="257"/>
      <c r="K266" s="257"/>
      <c r="L266" s="257"/>
      <c r="M266" s="257"/>
      <c r="N266" s="257"/>
      <c r="O266" s="257"/>
      <c r="P266" s="257"/>
      <c r="Q266" s="257"/>
      <c r="R266" s="257"/>
    </row>
    <row r="267" spans="4:18" ht="14.25">
      <c r="D267" s="257"/>
      <c r="E267" s="257"/>
      <c r="F267" s="257"/>
      <c r="G267" s="257"/>
      <c r="H267" s="257"/>
      <c r="I267" s="257"/>
      <c r="J267" s="257"/>
      <c r="K267" s="257"/>
      <c r="L267" s="257"/>
      <c r="M267" s="257"/>
      <c r="N267" s="257"/>
      <c r="O267" s="257"/>
      <c r="P267" s="257"/>
      <c r="Q267" s="257"/>
      <c r="R267" s="257"/>
    </row>
    <row r="268" spans="4:18" ht="14.25">
      <c r="D268" s="257"/>
      <c r="E268" s="257"/>
      <c r="F268" s="257"/>
      <c r="G268" s="257"/>
      <c r="H268" s="257"/>
      <c r="I268" s="257"/>
      <c r="J268" s="257"/>
      <c r="K268" s="257"/>
      <c r="L268" s="257"/>
      <c r="M268" s="257"/>
      <c r="N268" s="257"/>
      <c r="O268" s="257"/>
      <c r="P268" s="257"/>
      <c r="Q268" s="257"/>
      <c r="R268" s="257"/>
    </row>
    <row r="269" spans="4:18" ht="14.25">
      <c r="D269" s="257"/>
      <c r="E269" s="257"/>
      <c r="F269" s="257"/>
      <c r="G269" s="257"/>
      <c r="H269" s="257"/>
      <c r="I269" s="257"/>
      <c r="J269" s="257"/>
      <c r="K269" s="257"/>
      <c r="L269" s="257"/>
      <c r="M269" s="257"/>
      <c r="N269" s="257"/>
      <c r="O269" s="257"/>
      <c r="P269" s="257"/>
      <c r="Q269" s="257"/>
      <c r="R269" s="257"/>
    </row>
    <row r="270" spans="4:18" ht="14.25">
      <c r="D270" s="257"/>
      <c r="E270" s="257"/>
      <c r="F270" s="257"/>
      <c r="G270" s="257"/>
      <c r="H270" s="257"/>
      <c r="I270" s="257"/>
      <c r="J270" s="257"/>
      <c r="K270" s="257"/>
      <c r="L270" s="257"/>
      <c r="M270" s="257"/>
      <c r="N270" s="257"/>
      <c r="O270" s="257"/>
      <c r="P270" s="257"/>
      <c r="Q270" s="257"/>
      <c r="R270" s="257"/>
    </row>
    <row r="271" spans="4:18" ht="14.25">
      <c r="D271" s="257"/>
      <c r="E271" s="257"/>
      <c r="F271" s="257"/>
      <c r="G271" s="257"/>
      <c r="H271" s="257"/>
      <c r="I271" s="257"/>
      <c r="J271" s="257"/>
      <c r="K271" s="257"/>
      <c r="L271" s="257"/>
      <c r="M271" s="257"/>
      <c r="N271" s="257"/>
      <c r="O271" s="257"/>
      <c r="P271" s="257"/>
      <c r="Q271" s="257"/>
      <c r="R271" s="257"/>
    </row>
    <row r="272" spans="4:18" ht="14.25">
      <c r="D272" s="257"/>
      <c r="E272" s="257"/>
      <c r="F272" s="257"/>
      <c r="G272" s="257"/>
      <c r="H272" s="257"/>
      <c r="I272" s="257"/>
      <c r="J272" s="257"/>
      <c r="K272" s="257"/>
      <c r="L272" s="257"/>
      <c r="M272" s="257"/>
      <c r="N272" s="257"/>
      <c r="O272" s="257"/>
      <c r="P272" s="257"/>
      <c r="Q272" s="257"/>
      <c r="R272" s="257"/>
    </row>
    <row r="273" spans="4:18" ht="14.25">
      <c r="D273" s="257"/>
      <c r="E273" s="257"/>
      <c r="F273" s="257"/>
      <c r="G273" s="257"/>
      <c r="H273" s="257"/>
      <c r="I273" s="257"/>
      <c r="J273" s="257"/>
      <c r="K273" s="257"/>
      <c r="L273" s="257"/>
      <c r="M273" s="257"/>
      <c r="N273" s="257"/>
      <c r="O273" s="257"/>
      <c r="P273" s="257"/>
      <c r="Q273" s="257"/>
      <c r="R273" s="257"/>
    </row>
    <row r="274" spans="4:18" ht="14.25">
      <c r="D274" s="257"/>
      <c r="E274" s="257"/>
      <c r="F274" s="257"/>
      <c r="G274" s="257"/>
      <c r="H274" s="257"/>
      <c r="I274" s="257"/>
      <c r="J274" s="257"/>
      <c r="K274" s="257"/>
      <c r="L274" s="257"/>
      <c r="M274" s="257"/>
      <c r="N274" s="257"/>
      <c r="O274" s="257"/>
      <c r="P274" s="257"/>
      <c r="Q274" s="257"/>
      <c r="R274" s="257"/>
    </row>
    <row r="275" spans="4:18" ht="14.25">
      <c r="D275" s="257"/>
      <c r="E275" s="257"/>
      <c r="F275" s="257"/>
      <c r="G275" s="257"/>
      <c r="H275" s="257"/>
      <c r="I275" s="257"/>
      <c r="J275" s="257"/>
      <c r="K275" s="257"/>
      <c r="L275" s="257"/>
      <c r="M275" s="257"/>
      <c r="N275" s="257"/>
      <c r="O275" s="257"/>
      <c r="P275" s="257"/>
      <c r="Q275" s="257"/>
      <c r="R275" s="257"/>
    </row>
    <row r="276" spans="4:18" ht="14.25">
      <c r="D276" s="257"/>
      <c r="E276" s="257"/>
      <c r="F276" s="257"/>
      <c r="G276" s="257"/>
      <c r="H276" s="257"/>
      <c r="I276" s="257"/>
      <c r="J276" s="257"/>
      <c r="K276" s="257"/>
      <c r="L276" s="257"/>
      <c r="M276" s="257"/>
      <c r="N276" s="257"/>
      <c r="O276" s="257"/>
      <c r="P276" s="257"/>
      <c r="Q276" s="257"/>
      <c r="R276" s="257"/>
    </row>
    <row r="277" spans="4:18" ht="14.25">
      <c r="D277" s="257"/>
      <c r="E277" s="257"/>
      <c r="F277" s="257"/>
      <c r="G277" s="257"/>
      <c r="H277" s="257"/>
      <c r="I277" s="257"/>
      <c r="J277" s="257"/>
      <c r="K277" s="257"/>
      <c r="L277" s="257"/>
      <c r="M277" s="257"/>
      <c r="N277" s="257"/>
      <c r="O277" s="257"/>
      <c r="P277" s="257"/>
      <c r="Q277" s="257"/>
      <c r="R277" s="257"/>
    </row>
    <row r="278" spans="4:18" ht="14.25">
      <c r="D278" s="257"/>
      <c r="E278" s="257"/>
      <c r="F278" s="257"/>
      <c r="G278" s="257"/>
      <c r="H278" s="257"/>
      <c r="I278" s="257"/>
      <c r="J278" s="257"/>
      <c r="K278" s="257"/>
      <c r="L278" s="257"/>
      <c r="M278" s="257"/>
      <c r="N278" s="257"/>
      <c r="O278" s="257"/>
      <c r="P278" s="257"/>
      <c r="Q278" s="257"/>
      <c r="R278" s="257"/>
    </row>
    <row r="279" spans="4:18" ht="14.25">
      <c r="D279" s="257"/>
      <c r="E279" s="257"/>
      <c r="F279" s="257"/>
      <c r="G279" s="257"/>
      <c r="H279" s="257"/>
      <c r="I279" s="257"/>
      <c r="J279" s="257"/>
      <c r="K279" s="257"/>
      <c r="L279" s="257"/>
      <c r="M279" s="257"/>
      <c r="N279" s="257"/>
      <c r="O279" s="257"/>
      <c r="P279" s="257"/>
      <c r="Q279" s="257"/>
      <c r="R279" s="257"/>
    </row>
    <row r="280" spans="4:18" ht="14.25">
      <c r="D280" s="257"/>
      <c r="E280" s="257"/>
      <c r="F280" s="257"/>
      <c r="G280" s="257"/>
      <c r="H280" s="257"/>
      <c r="I280" s="257"/>
      <c r="J280" s="257"/>
      <c r="K280" s="257"/>
      <c r="L280" s="257"/>
      <c r="M280" s="257"/>
      <c r="N280" s="257"/>
      <c r="O280" s="257"/>
      <c r="P280" s="257"/>
      <c r="Q280" s="257"/>
      <c r="R280" s="257"/>
    </row>
    <row r="281" spans="4:18" ht="14.25">
      <c r="D281" s="257"/>
      <c r="E281" s="257"/>
      <c r="F281" s="257"/>
      <c r="G281" s="257"/>
      <c r="H281" s="257"/>
      <c r="I281" s="257"/>
      <c r="J281" s="257"/>
      <c r="K281" s="257"/>
      <c r="L281" s="257"/>
      <c r="M281" s="257"/>
      <c r="N281" s="257"/>
      <c r="O281" s="257"/>
      <c r="P281" s="257"/>
      <c r="Q281" s="257"/>
      <c r="R281" s="257"/>
    </row>
    <row r="282" spans="4:18" ht="14.25">
      <c r="D282" s="257"/>
      <c r="E282" s="257"/>
      <c r="F282" s="257"/>
      <c r="G282" s="257"/>
      <c r="H282" s="257"/>
      <c r="I282" s="257"/>
      <c r="J282" s="257"/>
      <c r="K282" s="257"/>
      <c r="L282" s="257"/>
      <c r="M282" s="257"/>
      <c r="N282" s="257"/>
      <c r="O282" s="257"/>
      <c r="P282" s="257"/>
      <c r="Q282" s="257"/>
      <c r="R282" s="257"/>
    </row>
    <row r="283" spans="4:18" ht="14.25">
      <c r="D283" s="257"/>
      <c r="E283" s="257"/>
      <c r="F283" s="257"/>
      <c r="G283" s="257"/>
      <c r="H283" s="257"/>
      <c r="I283" s="257"/>
      <c r="J283" s="257"/>
      <c r="K283" s="257"/>
      <c r="L283" s="257"/>
      <c r="M283" s="257"/>
      <c r="N283" s="257"/>
      <c r="O283" s="257"/>
      <c r="P283" s="257"/>
      <c r="Q283" s="257"/>
      <c r="R283" s="257"/>
    </row>
    <row r="284" spans="4:18" ht="14.25">
      <c r="D284" s="257"/>
      <c r="E284" s="257"/>
      <c r="F284" s="257"/>
      <c r="G284" s="257"/>
      <c r="H284" s="257"/>
      <c r="I284" s="257"/>
      <c r="J284" s="257"/>
      <c r="K284" s="257"/>
      <c r="L284" s="257"/>
      <c r="M284" s="257"/>
      <c r="N284" s="257"/>
      <c r="O284" s="257"/>
      <c r="P284" s="257"/>
      <c r="Q284" s="257"/>
      <c r="R284" s="257"/>
    </row>
    <row r="285" spans="4:18" ht="14.25">
      <c r="D285" s="257"/>
      <c r="E285" s="257"/>
      <c r="F285" s="257"/>
      <c r="G285" s="257"/>
      <c r="H285" s="257"/>
      <c r="I285" s="257"/>
      <c r="J285" s="257"/>
      <c r="K285" s="257"/>
      <c r="L285" s="257"/>
      <c r="M285" s="257"/>
      <c r="N285" s="257"/>
      <c r="O285" s="257"/>
      <c r="P285" s="257"/>
      <c r="Q285" s="257"/>
      <c r="R285" s="257"/>
    </row>
    <row r="286" spans="4:18" ht="14.25">
      <c r="D286" s="257"/>
      <c r="E286" s="257"/>
      <c r="F286" s="257"/>
      <c r="G286" s="257"/>
      <c r="H286" s="257"/>
      <c r="I286" s="257"/>
      <c r="J286" s="257"/>
      <c r="K286" s="257"/>
      <c r="L286" s="257"/>
      <c r="M286" s="257"/>
      <c r="N286" s="257"/>
      <c r="O286" s="257"/>
      <c r="P286" s="257"/>
      <c r="Q286" s="257"/>
      <c r="R286" s="257"/>
    </row>
    <row r="287" spans="4:18" ht="14.25">
      <c r="D287" s="257"/>
      <c r="E287" s="257"/>
      <c r="F287" s="257"/>
      <c r="G287" s="257"/>
      <c r="H287" s="257"/>
      <c r="I287" s="257"/>
      <c r="J287" s="257"/>
      <c r="K287" s="257"/>
      <c r="L287" s="257"/>
      <c r="M287" s="257"/>
      <c r="N287" s="257"/>
      <c r="O287" s="257"/>
      <c r="P287" s="257"/>
      <c r="Q287" s="257"/>
      <c r="R287" s="257"/>
    </row>
    <row r="288" spans="4:18" ht="14.25">
      <c r="D288" s="257"/>
      <c r="E288" s="257"/>
      <c r="F288" s="257"/>
      <c r="G288" s="257"/>
      <c r="H288" s="257"/>
      <c r="I288" s="257"/>
      <c r="J288" s="257"/>
      <c r="K288" s="257"/>
      <c r="L288" s="257"/>
      <c r="M288" s="257"/>
      <c r="N288" s="257"/>
      <c r="O288" s="257"/>
      <c r="P288" s="257"/>
      <c r="Q288" s="257"/>
      <c r="R288" s="257"/>
    </row>
    <row r="289" spans="4:18" ht="14.25">
      <c r="D289" s="257"/>
      <c r="E289" s="257"/>
      <c r="F289" s="257"/>
      <c r="G289" s="257"/>
      <c r="H289" s="257"/>
      <c r="I289" s="257"/>
      <c r="J289" s="257"/>
      <c r="K289" s="257"/>
      <c r="L289" s="257"/>
      <c r="M289" s="257"/>
      <c r="N289" s="257"/>
      <c r="O289" s="257"/>
      <c r="P289" s="257"/>
      <c r="Q289" s="257"/>
      <c r="R289" s="257"/>
    </row>
    <row r="290" spans="4:18" ht="14.25">
      <c r="D290" s="257"/>
      <c r="E290" s="257"/>
      <c r="F290" s="257"/>
      <c r="G290" s="257"/>
      <c r="H290" s="257"/>
      <c r="I290" s="257"/>
      <c r="J290" s="257"/>
      <c r="K290" s="257"/>
      <c r="L290" s="257"/>
      <c r="M290" s="257"/>
      <c r="N290" s="257"/>
      <c r="O290" s="257"/>
      <c r="P290" s="257"/>
      <c r="Q290" s="257"/>
      <c r="R290" s="257"/>
    </row>
    <row r="291" spans="4:18" ht="14.25">
      <c r="D291" s="257"/>
      <c r="E291" s="257"/>
      <c r="F291" s="257"/>
      <c r="G291" s="257"/>
      <c r="H291" s="257"/>
      <c r="I291" s="257"/>
      <c r="J291" s="257"/>
      <c r="K291" s="257"/>
      <c r="L291" s="257"/>
      <c r="M291" s="257"/>
      <c r="N291" s="257"/>
      <c r="O291" s="257"/>
      <c r="P291" s="257"/>
      <c r="Q291" s="257"/>
      <c r="R291" s="257"/>
    </row>
    <row r="292" spans="4:18" ht="14.25">
      <c r="D292" s="257"/>
      <c r="E292" s="257"/>
      <c r="F292" s="257"/>
      <c r="G292" s="257"/>
      <c r="H292" s="257"/>
      <c r="I292" s="257"/>
      <c r="J292" s="257"/>
      <c r="K292" s="257"/>
      <c r="L292" s="257"/>
      <c r="M292" s="257"/>
      <c r="N292" s="257"/>
      <c r="O292" s="257"/>
      <c r="P292" s="257"/>
      <c r="Q292" s="257"/>
      <c r="R292" s="257"/>
    </row>
    <row r="293" spans="4:18" ht="14.25">
      <c r="D293" s="257"/>
      <c r="E293" s="257"/>
      <c r="F293" s="257"/>
      <c r="G293" s="257"/>
      <c r="H293" s="257"/>
      <c r="I293" s="257"/>
      <c r="J293" s="257"/>
      <c r="K293" s="257"/>
      <c r="L293" s="257"/>
      <c r="M293" s="257"/>
      <c r="N293" s="257"/>
      <c r="O293" s="257"/>
      <c r="P293" s="257"/>
      <c r="Q293" s="257"/>
      <c r="R293" s="257"/>
    </row>
    <row r="294" spans="4:18" ht="14.25">
      <c r="D294" s="257"/>
      <c r="E294" s="257"/>
      <c r="F294" s="257"/>
      <c r="G294" s="257"/>
      <c r="H294" s="257"/>
      <c r="I294" s="257"/>
      <c r="J294" s="257"/>
      <c r="K294" s="257"/>
      <c r="L294" s="257"/>
      <c r="M294" s="257"/>
      <c r="N294" s="257"/>
      <c r="O294" s="257"/>
      <c r="P294" s="257"/>
      <c r="Q294" s="257"/>
      <c r="R294" s="257"/>
    </row>
    <row r="295" spans="4:18" ht="14.25">
      <c r="D295" s="257"/>
      <c r="E295" s="257"/>
      <c r="F295" s="257"/>
      <c r="G295" s="257"/>
      <c r="H295" s="257"/>
      <c r="I295" s="257"/>
      <c r="J295" s="257"/>
      <c r="K295" s="257"/>
      <c r="L295" s="257"/>
      <c r="M295" s="257"/>
      <c r="N295" s="257"/>
      <c r="O295" s="257"/>
      <c r="P295" s="257"/>
      <c r="Q295" s="257"/>
      <c r="R295" s="257"/>
    </row>
    <row r="296" spans="4:18" ht="14.25">
      <c r="D296" s="257"/>
      <c r="E296" s="257"/>
      <c r="F296" s="257"/>
      <c r="G296" s="257"/>
      <c r="H296" s="257"/>
      <c r="I296" s="257"/>
      <c r="J296" s="257"/>
      <c r="K296" s="257"/>
      <c r="L296" s="257"/>
      <c r="M296" s="257"/>
      <c r="N296" s="257"/>
      <c r="O296" s="257"/>
      <c r="P296" s="257"/>
      <c r="Q296" s="257"/>
      <c r="R296" s="257"/>
    </row>
    <row r="297" spans="4:18" ht="14.25">
      <c r="D297" s="257"/>
      <c r="E297" s="257"/>
      <c r="F297" s="257"/>
      <c r="G297" s="257"/>
      <c r="H297" s="257"/>
      <c r="I297" s="257"/>
      <c r="J297" s="257"/>
      <c r="K297" s="257"/>
      <c r="L297" s="257"/>
      <c r="M297" s="257"/>
      <c r="N297" s="257"/>
      <c r="O297" s="257"/>
      <c r="P297" s="257"/>
      <c r="Q297" s="257"/>
      <c r="R297" s="257"/>
    </row>
    <row r="298" spans="4:18" ht="14.25">
      <c r="D298" s="257"/>
      <c r="E298" s="257"/>
      <c r="F298" s="257"/>
      <c r="G298" s="257"/>
      <c r="H298" s="257"/>
      <c r="I298" s="257"/>
      <c r="J298" s="257"/>
      <c r="K298" s="257"/>
      <c r="L298" s="257"/>
      <c r="M298" s="257"/>
      <c r="N298" s="257"/>
      <c r="O298" s="257"/>
      <c r="P298" s="257"/>
      <c r="Q298" s="257"/>
      <c r="R298" s="257"/>
    </row>
    <row r="299" spans="4:18" ht="14.25">
      <c r="D299" s="257"/>
      <c r="E299" s="257"/>
      <c r="F299" s="257"/>
      <c r="G299" s="257"/>
      <c r="H299" s="257"/>
      <c r="I299" s="257"/>
      <c r="J299" s="257"/>
      <c r="K299" s="257"/>
      <c r="L299" s="257"/>
      <c r="M299" s="257"/>
      <c r="N299" s="257"/>
      <c r="O299" s="257"/>
      <c r="P299" s="257"/>
      <c r="Q299" s="257"/>
      <c r="R299" s="257"/>
    </row>
    <row r="300" spans="4:18" ht="14.25">
      <c r="D300" s="257"/>
      <c r="E300" s="257"/>
      <c r="F300" s="257"/>
      <c r="G300" s="257"/>
      <c r="H300" s="257"/>
      <c r="I300" s="257"/>
      <c r="J300" s="257"/>
      <c r="K300" s="257"/>
      <c r="L300" s="257"/>
      <c r="M300" s="257"/>
      <c r="N300" s="257"/>
      <c r="O300" s="257"/>
      <c r="P300" s="257"/>
      <c r="Q300" s="257"/>
      <c r="R300" s="257"/>
    </row>
    <row r="301" spans="4:18" ht="14.25">
      <c r="D301" s="257"/>
      <c r="E301" s="257"/>
      <c r="F301" s="257"/>
      <c r="G301" s="257"/>
      <c r="H301" s="257"/>
      <c r="I301" s="257"/>
      <c r="J301" s="257"/>
      <c r="K301" s="257"/>
      <c r="L301" s="257"/>
      <c r="M301" s="257"/>
      <c r="N301" s="257"/>
      <c r="O301" s="257"/>
      <c r="P301" s="257"/>
      <c r="Q301" s="257"/>
      <c r="R301" s="257"/>
    </row>
    <row r="302" spans="4:18" ht="14.25">
      <c r="D302" s="257"/>
      <c r="E302" s="257"/>
      <c r="F302" s="257"/>
      <c r="G302" s="257"/>
      <c r="H302" s="257"/>
      <c r="I302" s="257"/>
      <c r="J302" s="257"/>
      <c r="K302" s="257"/>
      <c r="L302" s="257"/>
      <c r="M302" s="257"/>
      <c r="N302" s="257"/>
      <c r="O302" s="257"/>
      <c r="P302" s="257"/>
      <c r="Q302" s="257"/>
      <c r="R302" s="257"/>
    </row>
    <row r="303" spans="4:18" ht="14.25">
      <c r="D303" s="257"/>
      <c r="E303" s="257"/>
      <c r="F303" s="257"/>
      <c r="G303" s="257"/>
      <c r="H303" s="257"/>
      <c r="I303" s="257"/>
      <c r="J303" s="257"/>
      <c r="K303" s="257"/>
      <c r="L303" s="257"/>
      <c r="M303" s="257"/>
      <c r="N303" s="257"/>
      <c r="O303" s="257"/>
      <c r="P303" s="257"/>
      <c r="Q303" s="257"/>
      <c r="R303" s="257"/>
    </row>
    <row r="304" spans="4:18" ht="14.25">
      <c r="D304" s="257"/>
      <c r="E304" s="257"/>
      <c r="F304" s="257"/>
      <c r="G304" s="257"/>
      <c r="H304" s="257"/>
      <c r="I304" s="257"/>
      <c r="J304" s="257"/>
      <c r="K304" s="257"/>
      <c r="L304" s="257"/>
      <c r="M304" s="257"/>
      <c r="N304" s="257"/>
      <c r="O304" s="257"/>
      <c r="P304" s="257"/>
      <c r="Q304" s="257"/>
      <c r="R304" s="257"/>
    </row>
    <row r="305" spans="4:18" ht="14.25">
      <c r="D305" s="257"/>
      <c r="E305" s="257"/>
      <c r="F305" s="257"/>
      <c r="G305" s="257"/>
      <c r="H305" s="257"/>
      <c r="I305" s="257"/>
      <c r="J305" s="257"/>
      <c r="K305" s="257"/>
      <c r="L305" s="257"/>
      <c r="M305" s="257"/>
      <c r="N305" s="257"/>
      <c r="O305" s="257"/>
      <c r="P305" s="257"/>
      <c r="Q305" s="257"/>
      <c r="R305" s="257"/>
    </row>
    <row r="306" spans="4:18" ht="14.25">
      <c r="D306" s="257"/>
      <c r="E306" s="257"/>
      <c r="F306" s="257"/>
      <c r="G306" s="257"/>
      <c r="H306" s="257"/>
      <c r="I306" s="257"/>
      <c r="J306" s="257"/>
      <c r="K306" s="257"/>
      <c r="L306" s="257"/>
      <c r="M306" s="257"/>
      <c r="N306" s="257"/>
      <c r="O306" s="257"/>
      <c r="P306" s="257"/>
      <c r="Q306" s="257"/>
      <c r="R306" s="257"/>
    </row>
    <row r="307" spans="4:18" ht="14.25">
      <c r="D307" s="257"/>
      <c r="E307" s="257"/>
      <c r="F307" s="257"/>
      <c r="G307" s="257"/>
      <c r="H307" s="257"/>
      <c r="I307" s="257"/>
      <c r="J307" s="257"/>
      <c r="K307" s="257"/>
      <c r="L307" s="257"/>
      <c r="M307" s="257"/>
      <c r="N307" s="257"/>
      <c r="O307" s="257"/>
      <c r="P307" s="257"/>
      <c r="Q307" s="257"/>
      <c r="R307" s="257"/>
    </row>
    <row r="308" spans="4:18" ht="14.25">
      <c r="D308" s="257"/>
      <c r="E308" s="257"/>
      <c r="F308" s="257"/>
      <c r="G308" s="257"/>
      <c r="H308" s="257"/>
      <c r="I308" s="257"/>
      <c r="J308" s="257"/>
      <c r="K308" s="257"/>
      <c r="L308" s="257"/>
      <c r="M308" s="257"/>
      <c r="N308" s="257"/>
      <c r="O308" s="257"/>
      <c r="P308" s="257"/>
      <c r="Q308" s="257"/>
      <c r="R308" s="257"/>
    </row>
    <row r="309" spans="4:18" ht="14.25">
      <c r="D309" s="257"/>
      <c r="E309" s="257"/>
      <c r="F309" s="257"/>
      <c r="G309" s="257"/>
      <c r="H309" s="257"/>
      <c r="I309" s="257"/>
      <c r="J309" s="257"/>
      <c r="K309" s="257"/>
      <c r="L309" s="257"/>
      <c r="M309" s="257"/>
      <c r="N309" s="257"/>
      <c r="O309" s="257"/>
      <c r="P309" s="257"/>
      <c r="Q309" s="257"/>
      <c r="R309" s="257"/>
    </row>
    <row r="310" spans="4:18" ht="14.25">
      <c r="D310" s="257"/>
      <c r="E310" s="257"/>
      <c r="F310" s="257"/>
      <c r="G310" s="257"/>
      <c r="H310" s="257"/>
      <c r="I310" s="257"/>
      <c r="J310" s="257"/>
      <c r="K310" s="257"/>
      <c r="L310" s="257"/>
      <c r="M310" s="257"/>
      <c r="N310" s="257"/>
      <c r="O310" s="257"/>
      <c r="P310" s="257"/>
      <c r="Q310" s="257"/>
      <c r="R310" s="257"/>
    </row>
    <row r="311" spans="4:18" ht="14.25">
      <c r="D311" s="257"/>
      <c r="E311" s="257"/>
      <c r="F311" s="257"/>
      <c r="G311" s="257"/>
      <c r="H311" s="257"/>
      <c r="I311" s="257"/>
      <c r="J311" s="257"/>
      <c r="K311" s="257"/>
      <c r="L311" s="257"/>
      <c r="M311" s="257"/>
      <c r="N311" s="257"/>
      <c r="O311" s="257"/>
      <c r="P311" s="257"/>
      <c r="Q311" s="257"/>
      <c r="R311" s="257"/>
    </row>
    <row r="312" spans="4:18" ht="14.25">
      <c r="D312" s="257"/>
      <c r="E312" s="257"/>
      <c r="F312" s="257"/>
      <c r="G312" s="257"/>
      <c r="H312" s="257"/>
      <c r="I312" s="257"/>
      <c r="J312" s="257"/>
      <c r="K312" s="257"/>
      <c r="L312" s="257"/>
      <c r="M312" s="257"/>
      <c r="N312" s="257"/>
      <c r="O312" s="257"/>
      <c r="P312" s="257"/>
      <c r="Q312" s="257"/>
      <c r="R312" s="257"/>
    </row>
    <row r="313" spans="4:18" ht="14.25">
      <c r="D313" s="257"/>
      <c r="E313" s="257"/>
      <c r="F313" s="257"/>
      <c r="G313" s="257"/>
      <c r="H313" s="257"/>
      <c r="I313" s="257"/>
      <c r="J313" s="257"/>
      <c r="K313" s="257"/>
      <c r="L313" s="257"/>
      <c r="M313" s="257"/>
      <c r="N313" s="257"/>
      <c r="O313" s="257"/>
      <c r="P313" s="257"/>
      <c r="Q313" s="257"/>
      <c r="R313" s="257"/>
    </row>
    <row r="314" spans="4:18" ht="14.25">
      <c r="D314" s="257"/>
      <c r="E314" s="257"/>
      <c r="F314" s="257"/>
      <c r="G314" s="257"/>
      <c r="H314" s="257"/>
      <c r="I314" s="257"/>
      <c r="J314" s="257"/>
      <c r="K314" s="257"/>
      <c r="L314" s="257"/>
      <c r="M314" s="257"/>
      <c r="N314" s="257"/>
      <c r="O314" s="257"/>
      <c r="P314" s="257"/>
      <c r="Q314" s="257"/>
      <c r="R314" s="257"/>
    </row>
    <row r="315" spans="4:18" ht="14.25">
      <c r="D315" s="257"/>
      <c r="E315" s="257"/>
      <c r="F315" s="257"/>
      <c r="G315" s="257"/>
      <c r="H315" s="257"/>
      <c r="I315" s="257"/>
      <c r="J315" s="257"/>
      <c r="K315" s="257"/>
      <c r="L315" s="257"/>
      <c r="M315" s="257"/>
      <c r="N315" s="257"/>
      <c r="O315" s="257"/>
      <c r="P315" s="257"/>
      <c r="Q315" s="257"/>
      <c r="R315" s="257"/>
    </row>
    <row r="316" spans="4:18" ht="14.25">
      <c r="D316" s="257"/>
      <c r="E316" s="257"/>
      <c r="F316" s="257"/>
      <c r="G316" s="257"/>
      <c r="H316" s="257"/>
      <c r="I316" s="257"/>
      <c r="J316" s="257"/>
      <c r="K316" s="257"/>
      <c r="L316" s="257"/>
      <c r="M316" s="257"/>
      <c r="N316" s="257"/>
      <c r="O316" s="257"/>
      <c r="P316" s="257"/>
      <c r="Q316" s="257"/>
      <c r="R316" s="257"/>
    </row>
    <row r="317" spans="4:18" ht="14.25">
      <c r="D317" s="257"/>
      <c r="E317" s="257"/>
      <c r="F317" s="257"/>
      <c r="G317" s="257"/>
      <c r="H317" s="257"/>
      <c r="I317" s="257"/>
      <c r="J317" s="257"/>
      <c r="K317" s="257"/>
      <c r="L317" s="257"/>
      <c r="M317" s="257"/>
      <c r="N317" s="257"/>
      <c r="O317" s="257"/>
      <c r="P317" s="257"/>
      <c r="Q317" s="257"/>
      <c r="R317" s="257"/>
    </row>
    <row r="318" spans="4:18" ht="14.25">
      <c r="D318" s="257"/>
      <c r="E318" s="257"/>
      <c r="F318" s="257"/>
      <c r="G318" s="257"/>
      <c r="H318" s="257"/>
      <c r="I318" s="257"/>
      <c r="J318" s="257"/>
      <c r="K318" s="257"/>
      <c r="L318" s="257"/>
      <c r="M318" s="257"/>
      <c r="N318" s="257"/>
      <c r="O318" s="257"/>
      <c r="P318" s="257"/>
      <c r="Q318" s="257"/>
      <c r="R318" s="257"/>
    </row>
    <row r="319" spans="4:18" ht="14.25">
      <c r="D319" s="257"/>
      <c r="E319" s="257"/>
      <c r="F319" s="257"/>
      <c r="G319" s="257"/>
      <c r="H319" s="257"/>
      <c r="I319" s="257"/>
      <c r="J319" s="257"/>
      <c r="K319" s="257"/>
      <c r="L319" s="257"/>
      <c r="M319" s="257"/>
      <c r="N319" s="257"/>
      <c r="O319" s="257"/>
      <c r="P319" s="257"/>
      <c r="Q319" s="257"/>
      <c r="R319" s="257"/>
    </row>
    <row r="320" spans="4:18" ht="14.25">
      <c r="D320" s="257"/>
      <c r="E320" s="257"/>
      <c r="F320" s="257"/>
      <c r="G320" s="257"/>
      <c r="H320" s="257"/>
      <c r="I320" s="257"/>
      <c r="J320" s="257"/>
      <c r="K320" s="257"/>
      <c r="L320" s="257"/>
      <c r="M320" s="257"/>
      <c r="N320" s="257"/>
      <c r="O320" s="257"/>
      <c r="P320" s="257"/>
      <c r="Q320" s="257"/>
      <c r="R320" s="257"/>
    </row>
    <row r="321" spans="4:18" ht="14.25">
      <c r="D321" s="257"/>
      <c r="E321" s="257"/>
      <c r="F321" s="257"/>
      <c r="G321" s="257"/>
      <c r="H321" s="257"/>
      <c r="I321" s="257"/>
      <c r="J321" s="257"/>
      <c r="K321" s="257"/>
      <c r="L321" s="257"/>
      <c r="M321" s="257"/>
      <c r="N321" s="257"/>
      <c r="O321" s="257"/>
      <c r="P321" s="257"/>
      <c r="Q321" s="257"/>
      <c r="R321" s="257"/>
    </row>
    <row r="322" spans="4:18" ht="14.25">
      <c r="D322" s="257"/>
      <c r="E322" s="257"/>
      <c r="F322" s="257"/>
      <c r="G322" s="257"/>
      <c r="H322" s="257"/>
      <c r="I322" s="257"/>
      <c r="J322" s="257"/>
      <c r="K322" s="257"/>
      <c r="L322" s="257"/>
      <c r="M322" s="257"/>
      <c r="N322" s="257"/>
      <c r="O322" s="257"/>
      <c r="P322" s="257"/>
      <c r="Q322" s="257"/>
      <c r="R322" s="257"/>
    </row>
    <row r="323" spans="4:18" ht="14.25">
      <c r="D323" s="257"/>
      <c r="E323" s="257"/>
      <c r="F323" s="257"/>
      <c r="G323" s="257"/>
      <c r="H323" s="257"/>
      <c r="I323" s="257"/>
      <c r="J323" s="257"/>
      <c r="K323" s="257"/>
      <c r="L323" s="257"/>
      <c r="M323" s="257"/>
      <c r="N323" s="257"/>
      <c r="O323" s="257"/>
      <c r="P323" s="257"/>
      <c r="Q323" s="257"/>
      <c r="R323" s="257"/>
    </row>
    <row r="324" spans="4:18" ht="14.25">
      <c r="D324" s="257"/>
      <c r="E324" s="257"/>
      <c r="F324" s="257"/>
      <c r="G324" s="257"/>
      <c r="H324" s="257"/>
      <c r="I324" s="257"/>
      <c r="J324" s="257"/>
      <c r="K324" s="257"/>
      <c r="L324" s="257"/>
      <c r="M324" s="257"/>
      <c r="N324" s="257"/>
      <c r="O324" s="257"/>
      <c r="P324" s="257"/>
      <c r="Q324" s="257"/>
      <c r="R324" s="257"/>
    </row>
    <row r="325" spans="4:18" ht="14.25">
      <c r="D325" s="257"/>
      <c r="E325" s="257"/>
      <c r="F325" s="257"/>
      <c r="G325" s="257"/>
      <c r="H325" s="257"/>
      <c r="I325" s="257"/>
      <c r="J325" s="257"/>
      <c r="K325" s="257"/>
      <c r="L325" s="257"/>
      <c r="M325" s="257"/>
      <c r="N325" s="257"/>
      <c r="O325" s="257"/>
      <c r="P325" s="257"/>
      <c r="Q325" s="257"/>
      <c r="R325" s="257"/>
    </row>
    <row r="326" spans="4:18" ht="14.25">
      <c r="D326" s="257"/>
      <c r="E326" s="257"/>
      <c r="F326" s="257"/>
      <c r="G326" s="257"/>
      <c r="H326" s="257"/>
      <c r="I326" s="257"/>
      <c r="J326" s="257"/>
      <c r="K326" s="257"/>
      <c r="L326" s="257"/>
      <c r="M326" s="257"/>
      <c r="N326" s="257"/>
      <c r="O326" s="257"/>
      <c r="P326" s="257"/>
      <c r="Q326" s="257"/>
      <c r="R326" s="257"/>
    </row>
    <row r="327" spans="4:18" ht="14.25">
      <c r="D327" s="257"/>
      <c r="E327" s="257"/>
      <c r="F327" s="257"/>
      <c r="G327" s="257"/>
      <c r="H327" s="257"/>
      <c r="I327" s="257"/>
      <c r="J327" s="257"/>
      <c r="K327" s="257"/>
      <c r="L327" s="257"/>
      <c r="M327" s="257"/>
      <c r="N327" s="257"/>
      <c r="O327" s="257"/>
      <c r="P327" s="257"/>
      <c r="Q327" s="257"/>
      <c r="R327" s="257"/>
    </row>
    <row r="328" spans="4:18" ht="14.25">
      <c r="D328" s="257"/>
      <c r="E328" s="257"/>
      <c r="F328" s="257"/>
      <c r="G328" s="257"/>
      <c r="H328" s="257"/>
      <c r="I328" s="257"/>
      <c r="J328" s="257"/>
      <c r="K328" s="257"/>
      <c r="L328" s="257"/>
      <c r="M328" s="257"/>
      <c r="N328" s="257"/>
      <c r="O328" s="257"/>
      <c r="P328" s="257"/>
      <c r="Q328" s="257"/>
      <c r="R328" s="257"/>
    </row>
    <row r="329" spans="4:18" ht="14.25">
      <c r="D329" s="257"/>
      <c r="E329" s="257"/>
      <c r="F329" s="257"/>
      <c r="G329" s="257"/>
      <c r="H329" s="257"/>
      <c r="I329" s="257"/>
      <c r="J329" s="257"/>
      <c r="K329" s="257"/>
      <c r="L329" s="257"/>
      <c r="M329" s="257"/>
      <c r="N329" s="257"/>
      <c r="O329" s="257"/>
      <c r="P329" s="257"/>
      <c r="Q329" s="257"/>
      <c r="R329" s="257"/>
    </row>
    <row r="330" spans="4:18" ht="14.25">
      <c r="D330" s="257"/>
      <c r="E330" s="257"/>
      <c r="F330" s="257"/>
      <c r="G330" s="257"/>
      <c r="H330" s="257"/>
      <c r="I330" s="257"/>
      <c r="J330" s="257"/>
      <c r="K330" s="257"/>
      <c r="L330" s="257"/>
      <c r="M330" s="257"/>
      <c r="N330" s="257"/>
      <c r="O330" s="257"/>
      <c r="P330" s="257"/>
      <c r="Q330" s="257"/>
      <c r="R330" s="257"/>
    </row>
    <row r="331" spans="4:18" ht="14.25">
      <c r="D331" s="257"/>
      <c r="E331" s="257"/>
      <c r="F331" s="257"/>
      <c r="G331" s="257"/>
      <c r="H331" s="257"/>
      <c r="I331" s="257"/>
      <c r="J331" s="257"/>
      <c r="K331" s="257"/>
      <c r="L331" s="257"/>
      <c r="M331" s="257"/>
      <c r="N331" s="257"/>
      <c r="O331" s="257"/>
      <c r="P331" s="257"/>
      <c r="Q331" s="257"/>
      <c r="R331" s="257"/>
    </row>
    <row r="332" spans="4:18" ht="14.25">
      <c r="D332" s="257"/>
      <c r="E332" s="257"/>
      <c r="F332" s="257"/>
      <c r="G332" s="257"/>
      <c r="H332" s="257"/>
      <c r="I332" s="257"/>
      <c r="J332" s="257"/>
      <c r="K332" s="257"/>
      <c r="L332" s="257"/>
      <c r="M332" s="257"/>
      <c r="N332" s="257"/>
      <c r="O332" s="257"/>
      <c r="P332" s="257"/>
      <c r="Q332" s="257"/>
      <c r="R332" s="257"/>
    </row>
    <row r="333" spans="4:18" ht="14.25">
      <c r="D333" s="257"/>
      <c r="E333" s="257"/>
      <c r="F333" s="257"/>
      <c r="G333" s="257"/>
      <c r="H333" s="257"/>
      <c r="I333" s="257"/>
      <c r="J333" s="257"/>
      <c r="K333" s="257"/>
      <c r="L333" s="257"/>
      <c r="M333" s="257"/>
      <c r="N333" s="257"/>
      <c r="O333" s="257"/>
      <c r="P333" s="257"/>
      <c r="Q333" s="257"/>
      <c r="R333" s="257"/>
    </row>
    <row r="334" spans="4:18" ht="14.25">
      <c r="D334" s="257"/>
      <c r="E334" s="257"/>
      <c r="F334" s="257"/>
      <c r="G334" s="257"/>
      <c r="H334" s="257"/>
      <c r="I334" s="257"/>
      <c r="J334" s="257"/>
      <c r="K334" s="257"/>
      <c r="L334" s="257"/>
      <c r="M334" s="257"/>
      <c r="N334" s="257"/>
      <c r="O334" s="257"/>
      <c r="P334" s="257"/>
      <c r="Q334" s="257"/>
      <c r="R334" s="257"/>
    </row>
    <row r="335" spans="4:18" ht="14.25">
      <c r="D335" s="257"/>
      <c r="E335" s="257"/>
      <c r="F335" s="257"/>
      <c r="G335" s="257"/>
      <c r="H335" s="257"/>
      <c r="I335" s="257"/>
      <c r="J335" s="257"/>
      <c r="K335" s="257"/>
      <c r="L335" s="257"/>
      <c r="M335" s="257"/>
      <c r="N335" s="257"/>
      <c r="O335" s="257"/>
      <c r="P335" s="257"/>
      <c r="Q335" s="257"/>
      <c r="R335" s="257"/>
    </row>
    <row r="336" spans="4:18" ht="14.25">
      <c r="D336" s="257"/>
      <c r="E336" s="257"/>
      <c r="F336" s="257"/>
      <c r="G336" s="257"/>
      <c r="H336" s="257"/>
      <c r="I336" s="257"/>
      <c r="J336" s="257"/>
      <c r="K336" s="257"/>
      <c r="L336" s="257"/>
      <c r="M336" s="257"/>
      <c r="N336" s="257"/>
      <c r="O336" s="257"/>
      <c r="P336" s="257"/>
      <c r="Q336" s="257"/>
      <c r="R336" s="257"/>
    </row>
    <row r="337" spans="4:18" ht="14.25">
      <c r="D337" s="257"/>
      <c r="E337" s="257"/>
      <c r="F337" s="257"/>
      <c r="G337" s="257"/>
      <c r="H337" s="257"/>
      <c r="I337" s="257"/>
      <c r="J337" s="257"/>
      <c r="K337" s="257"/>
      <c r="L337" s="257"/>
      <c r="M337" s="257"/>
      <c r="N337" s="257"/>
      <c r="O337" s="257"/>
      <c r="P337" s="257"/>
      <c r="Q337" s="257"/>
      <c r="R337" s="257"/>
    </row>
    <row r="338" spans="4:18" ht="14.25">
      <c r="D338" s="257"/>
      <c r="E338" s="257"/>
      <c r="F338" s="257"/>
      <c r="G338" s="257"/>
      <c r="H338" s="257"/>
      <c r="I338" s="257"/>
      <c r="J338" s="257"/>
      <c r="K338" s="257"/>
      <c r="L338" s="257"/>
      <c r="M338" s="257"/>
      <c r="N338" s="257"/>
      <c r="O338" s="257"/>
      <c r="P338" s="257"/>
      <c r="Q338" s="257"/>
      <c r="R338" s="257"/>
    </row>
    <row r="339" spans="4:18" ht="14.25">
      <c r="D339" s="257"/>
      <c r="E339" s="257"/>
      <c r="F339" s="257"/>
      <c r="G339" s="257"/>
      <c r="H339" s="257"/>
      <c r="I339" s="257"/>
      <c r="J339" s="257"/>
      <c r="K339" s="257"/>
      <c r="L339" s="257"/>
      <c r="M339" s="257"/>
      <c r="N339" s="257"/>
      <c r="O339" s="257"/>
      <c r="P339" s="257"/>
      <c r="Q339" s="257"/>
      <c r="R339" s="257"/>
    </row>
    <row r="340" spans="4:18" ht="14.25">
      <c r="D340" s="257"/>
      <c r="E340" s="257"/>
      <c r="F340" s="257"/>
      <c r="G340" s="257"/>
      <c r="H340" s="257"/>
      <c r="I340" s="257"/>
      <c r="J340" s="257"/>
      <c r="K340" s="257"/>
      <c r="L340" s="257"/>
      <c r="M340" s="257"/>
      <c r="N340" s="257"/>
      <c r="O340" s="257"/>
      <c r="P340" s="257"/>
      <c r="Q340" s="257"/>
      <c r="R340" s="257"/>
    </row>
    <row r="341" spans="4:18" ht="14.25">
      <c r="D341" s="257"/>
      <c r="E341" s="257"/>
      <c r="F341" s="257"/>
      <c r="G341" s="257"/>
      <c r="H341" s="257"/>
      <c r="I341" s="257"/>
      <c r="J341" s="257"/>
      <c r="K341" s="257"/>
      <c r="L341" s="257"/>
      <c r="M341" s="257"/>
      <c r="N341" s="257"/>
      <c r="O341" s="257"/>
      <c r="P341" s="257"/>
      <c r="Q341" s="257"/>
      <c r="R341" s="257"/>
    </row>
    <row r="342" spans="4:18" ht="14.25">
      <c r="D342" s="257"/>
      <c r="E342" s="257"/>
      <c r="F342" s="257"/>
      <c r="G342" s="257"/>
      <c r="H342" s="257"/>
      <c r="I342" s="257"/>
      <c r="J342" s="257"/>
      <c r="K342" s="257"/>
      <c r="L342" s="257"/>
      <c r="M342" s="257"/>
      <c r="N342" s="257"/>
      <c r="O342" s="257"/>
      <c r="P342" s="257"/>
      <c r="Q342" s="257"/>
      <c r="R342" s="257"/>
    </row>
    <row r="343" spans="4:18" ht="14.25">
      <c r="D343" s="257"/>
      <c r="E343" s="257"/>
      <c r="F343" s="257"/>
      <c r="G343" s="257"/>
      <c r="H343" s="257"/>
      <c r="I343" s="257"/>
      <c r="J343" s="257"/>
      <c r="K343" s="257"/>
      <c r="L343" s="257"/>
      <c r="M343" s="257"/>
      <c r="N343" s="257"/>
      <c r="O343" s="257"/>
      <c r="P343" s="257"/>
      <c r="Q343" s="257"/>
      <c r="R343" s="257"/>
    </row>
    <row r="344" spans="4:18" ht="14.25">
      <c r="D344" s="257"/>
      <c r="E344" s="257"/>
      <c r="F344" s="257"/>
      <c r="G344" s="257"/>
      <c r="H344" s="257"/>
      <c r="I344" s="257"/>
      <c r="J344" s="257"/>
      <c r="K344" s="257"/>
      <c r="L344" s="257"/>
      <c r="M344" s="257"/>
      <c r="N344" s="257"/>
      <c r="O344" s="257"/>
      <c r="P344" s="257"/>
      <c r="Q344" s="257"/>
      <c r="R344" s="257"/>
    </row>
    <row r="345" spans="4:18" ht="14.25">
      <c r="D345" s="257"/>
      <c r="E345" s="257"/>
      <c r="F345" s="257"/>
      <c r="G345" s="257"/>
      <c r="H345" s="257"/>
      <c r="I345" s="257"/>
      <c r="J345" s="257"/>
      <c r="K345" s="257"/>
      <c r="L345" s="257"/>
      <c r="M345" s="257"/>
      <c r="N345" s="257"/>
      <c r="O345" s="257"/>
      <c r="P345" s="257"/>
      <c r="Q345" s="257"/>
      <c r="R345" s="257"/>
    </row>
    <row r="346" spans="4:18" ht="14.25">
      <c r="D346" s="257"/>
      <c r="E346" s="257"/>
      <c r="F346" s="257"/>
      <c r="G346" s="257"/>
      <c r="H346" s="257"/>
      <c r="I346" s="257"/>
      <c r="J346" s="257"/>
      <c r="K346" s="257"/>
      <c r="L346" s="257"/>
      <c r="M346" s="257"/>
      <c r="N346" s="257"/>
      <c r="O346" s="257"/>
      <c r="P346" s="257"/>
      <c r="Q346" s="257"/>
      <c r="R346" s="257"/>
    </row>
    <row r="347" spans="4:18" ht="14.25">
      <c r="D347" s="257"/>
      <c r="E347" s="257"/>
      <c r="F347" s="257"/>
      <c r="G347" s="257"/>
      <c r="H347" s="257"/>
      <c r="I347" s="257"/>
      <c r="J347" s="257"/>
      <c r="K347" s="257"/>
      <c r="L347" s="257"/>
      <c r="M347" s="257"/>
      <c r="N347" s="257"/>
      <c r="O347" s="257"/>
      <c r="P347" s="257"/>
      <c r="Q347" s="257"/>
      <c r="R347" s="257"/>
    </row>
    <row r="348" spans="4:18" ht="14.25">
      <c r="D348" s="257"/>
      <c r="E348" s="257"/>
      <c r="F348" s="257"/>
      <c r="G348" s="257"/>
      <c r="H348" s="257"/>
      <c r="I348" s="257"/>
      <c r="J348" s="257"/>
      <c r="K348" s="257"/>
      <c r="L348" s="257"/>
      <c r="M348" s="257"/>
      <c r="N348" s="257"/>
      <c r="O348" s="257"/>
      <c r="P348" s="257"/>
      <c r="Q348" s="257"/>
      <c r="R348" s="257"/>
    </row>
    <row r="349" spans="4:18" ht="14.25">
      <c r="D349" s="257"/>
      <c r="E349" s="257"/>
      <c r="F349" s="257"/>
      <c r="G349" s="257"/>
      <c r="H349" s="257"/>
      <c r="I349" s="257"/>
      <c r="J349" s="257"/>
      <c r="K349" s="257"/>
      <c r="L349" s="257"/>
      <c r="M349" s="257"/>
      <c r="N349" s="257"/>
      <c r="O349" s="257"/>
      <c r="P349" s="257"/>
      <c r="Q349" s="257"/>
      <c r="R349" s="257"/>
    </row>
    <row r="350" spans="4:18" ht="14.25">
      <c r="D350" s="257"/>
      <c r="E350" s="257"/>
      <c r="F350" s="257"/>
      <c r="G350" s="257"/>
      <c r="H350" s="257"/>
      <c r="I350" s="257"/>
      <c r="J350" s="257"/>
      <c r="K350" s="257"/>
      <c r="L350" s="257"/>
      <c r="M350" s="257"/>
      <c r="N350" s="257"/>
      <c r="O350" s="257"/>
      <c r="P350" s="257"/>
      <c r="Q350" s="257"/>
      <c r="R350" s="257"/>
    </row>
    <row r="351" spans="4:18" ht="14.25">
      <c r="D351" s="257"/>
      <c r="E351" s="257"/>
      <c r="F351" s="257"/>
      <c r="G351" s="257"/>
      <c r="H351" s="257"/>
      <c r="I351" s="257"/>
      <c r="J351" s="257"/>
      <c r="K351" s="257"/>
      <c r="L351" s="257"/>
      <c r="M351" s="257"/>
      <c r="N351" s="257"/>
      <c r="O351" s="257"/>
      <c r="P351" s="257"/>
      <c r="Q351" s="257"/>
      <c r="R351" s="257"/>
    </row>
    <row r="352" spans="4:18" ht="14.25">
      <c r="D352" s="257"/>
      <c r="E352" s="257"/>
      <c r="F352" s="257"/>
      <c r="G352" s="257"/>
      <c r="H352" s="257"/>
      <c r="I352" s="257"/>
      <c r="J352" s="257"/>
      <c r="K352" s="257"/>
      <c r="L352" s="257"/>
      <c r="M352" s="257"/>
      <c r="N352" s="257"/>
      <c r="O352" s="257"/>
      <c r="P352" s="257"/>
      <c r="Q352" s="257"/>
      <c r="R352" s="257"/>
    </row>
    <row r="353" spans="4:18" ht="14.25">
      <c r="D353" s="257"/>
      <c r="E353" s="257"/>
      <c r="F353" s="257"/>
      <c r="G353" s="257"/>
      <c r="H353" s="257"/>
      <c r="I353" s="257"/>
      <c r="J353" s="257"/>
      <c r="K353" s="257"/>
      <c r="L353" s="257"/>
      <c r="M353" s="257"/>
      <c r="N353" s="257"/>
      <c r="O353" s="257"/>
      <c r="P353" s="257"/>
      <c r="Q353" s="257"/>
      <c r="R353" s="257"/>
    </row>
    <row r="354" spans="4:18" ht="14.25">
      <c r="D354" s="257"/>
      <c r="E354" s="257"/>
      <c r="F354" s="257"/>
      <c r="G354" s="257"/>
      <c r="H354" s="257"/>
      <c r="I354" s="257"/>
      <c r="J354" s="257"/>
      <c r="K354" s="257"/>
      <c r="L354" s="257"/>
      <c r="M354" s="257"/>
      <c r="N354" s="257"/>
      <c r="O354" s="257"/>
      <c r="P354" s="257"/>
      <c r="Q354" s="257"/>
      <c r="R354" s="257"/>
    </row>
    <row r="355" spans="4:18" ht="14.25">
      <c r="D355" s="257"/>
      <c r="E355" s="257"/>
      <c r="F355" s="257"/>
      <c r="G355" s="257"/>
      <c r="H355" s="257"/>
      <c r="I355" s="257"/>
      <c r="J355" s="257"/>
      <c r="K355" s="257"/>
      <c r="L355" s="257"/>
      <c r="M355" s="257"/>
      <c r="N355" s="257"/>
      <c r="O355" s="257"/>
      <c r="P355" s="257"/>
      <c r="Q355" s="257"/>
      <c r="R355" s="257"/>
    </row>
    <row r="356" spans="4:18" ht="14.25">
      <c r="D356" s="257"/>
      <c r="E356" s="257"/>
      <c r="F356" s="257"/>
      <c r="G356" s="257"/>
      <c r="H356" s="257"/>
      <c r="I356" s="257"/>
      <c r="J356" s="257"/>
      <c r="K356" s="257"/>
      <c r="L356" s="257"/>
      <c r="M356" s="257"/>
      <c r="N356" s="257"/>
      <c r="O356" s="257"/>
      <c r="P356" s="257"/>
      <c r="Q356" s="257"/>
      <c r="R356" s="257"/>
    </row>
    <row r="357" spans="4:18" ht="14.25">
      <c r="D357" s="257"/>
      <c r="E357" s="257"/>
      <c r="F357" s="257"/>
      <c r="G357" s="257"/>
      <c r="H357" s="257"/>
      <c r="I357" s="257"/>
      <c r="J357" s="257"/>
      <c r="K357" s="257"/>
      <c r="L357" s="257"/>
      <c r="M357" s="257"/>
      <c r="N357" s="257"/>
      <c r="O357" s="257"/>
      <c r="P357" s="257"/>
      <c r="Q357" s="257"/>
      <c r="R357" s="257"/>
    </row>
    <row r="358" spans="4:18" ht="14.25">
      <c r="D358" s="257"/>
      <c r="E358" s="257"/>
      <c r="F358" s="257"/>
      <c r="G358" s="257"/>
      <c r="H358" s="257"/>
      <c r="I358" s="257"/>
      <c r="J358" s="257"/>
      <c r="K358" s="257"/>
      <c r="L358" s="257"/>
      <c r="M358" s="257"/>
      <c r="N358" s="257"/>
      <c r="O358" s="257"/>
      <c r="P358" s="257"/>
      <c r="Q358" s="257"/>
      <c r="R358" s="257"/>
    </row>
    <row r="359" spans="4:18" ht="14.25">
      <c r="D359" s="257"/>
      <c r="E359" s="257"/>
      <c r="F359" s="257"/>
      <c r="G359" s="257"/>
      <c r="H359" s="257"/>
      <c r="I359" s="257"/>
      <c r="J359" s="257"/>
      <c r="K359" s="257"/>
      <c r="L359" s="257"/>
      <c r="M359" s="257"/>
      <c r="N359" s="257"/>
      <c r="O359" s="257"/>
      <c r="P359" s="257"/>
      <c r="Q359" s="257"/>
      <c r="R359" s="257"/>
    </row>
    <row r="360" spans="4:18" ht="14.25">
      <c r="D360" s="257"/>
      <c r="E360" s="257"/>
      <c r="F360" s="257"/>
      <c r="G360" s="257"/>
      <c r="H360" s="257"/>
      <c r="I360" s="257"/>
      <c r="J360" s="257"/>
      <c r="K360" s="257"/>
      <c r="L360" s="257"/>
      <c r="M360" s="257"/>
      <c r="N360" s="257"/>
      <c r="O360" s="257"/>
      <c r="P360" s="257"/>
      <c r="Q360" s="257"/>
      <c r="R360" s="257"/>
    </row>
    <row r="361" spans="4:18" ht="14.25">
      <c r="D361" s="257"/>
      <c r="E361" s="257"/>
      <c r="F361" s="257"/>
      <c r="G361" s="257"/>
      <c r="H361" s="257"/>
      <c r="I361" s="257"/>
      <c r="J361" s="257"/>
      <c r="K361" s="257"/>
      <c r="L361" s="257"/>
      <c r="M361" s="257"/>
      <c r="N361" s="257"/>
      <c r="O361" s="257"/>
      <c r="P361" s="257"/>
      <c r="Q361" s="257"/>
      <c r="R361" s="257"/>
    </row>
    <row r="362" spans="4:18" ht="14.25">
      <c r="D362" s="257"/>
      <c r="E362" s="257"/>
      <c r="F362" s="257"/>
      <c r="G362" s="257"/>
      <c r="H362" s="257"/>
      <c r="I362" s="257"/>
      <c r="J362" s="257"/>
      <c r="K362" s="257"/>
      <c r="L362" s="257"/>
      <c r="M362" s="257"/>
      <c r="N362" s="257"/>
      <c r="O362" s="257"/>
      <c r="P362" s="257"/>
      <c r="Q362" s="257"/>
      <c r="R362" s="257"/>
    </row>
    <row r="363" spans="4:18" ht="14.25">
      <c r="D363" s="257"/>
      <c r="E363" s="257"/>
      <c r="F363" s="257"/>
      <c r="G363" s="257"/>
      <c r="H363" s="257"/>
      <c r="I363" s="257"/>
      <c r="J363" s="257"/>
      <c r="K363" s="257"/>
      <c r="L363" s="257"/>
      <c r="M363" s="257"/>
      <c r="N363" s="257"/>
      <c r="O363" s="257"/>
      <c r="P363" s="257"/>
      <c r="Q363" s="257"/>
      <c r="R363" s="257"/>
    </row>
    <row r="364" spans="4:18" ht="14.25">
      <c r="D364" s="257"/>
      <c r="E364" s="257"/>
      <c r="F364" s="257"/>
      <c r="G364" s="257"/>
      <c r="H364" s="257"/>
      <c r="I364" s="257"/>
      <c r="J364" s="257"/>
      <c r="K364" s="257"/>
      <c r="L364" s="257"/>
      <c r="M364" s="257"/>
      <c r="N364" s="257"/>
      <c r="O364" s="257"/>
      <c r="P364" s="257"/>
      <c r="Q364" s="257"/>
      <c r="R364" s="257"/>
    </row>
    <row r="365" spans="4:18" ht="14.25">
      <c r="D365" s="257"/>
      <c r="E365" s="257"/>
      <c r="F365" s="257"/>
      <c r="G365" s="257"/>
      <c r="H365" s="257"/>
      <c r="I365" s="257"/>
      <c r="J365" s="257"/>
      <c r="K365" s="257"/>
      <c r="L365" s="257"/>
      <c r="M365" s="257"/>
      <c r="N365" s="257"/>
      <c r="O365" s="257"/>
      <c r="P365" s="257"/>
      <c r="Q365" s="257"/>
      <c r="R365" s="257"/>
    </row>
    <row r="366" spans="4:18" ht="14.25">
      <c r="D366" s="257"/>
      <c r="E366" s="257"/>
      <c r="F366" s="257"/>
      <c r="G366" s="257"/>
      <c r="H366" s="257"/>
      <c r="I366" s="257"/>
      <c r="J366" s="257"/>
      <c r="K366" s="257"/>
      <c r="L366" s="257"/>
      <c r="M366" s="257"/>
      <c r="N366" s="257"/>
      <c r="O366" s="257"/>
      <c r="P366" s="257"/>
      <c r="Q366" s="257"/>
      <c r="R366" s="257"/>
    </row>
    <row r="367" spans="4:18" ht="14.25">
      <c r="D367" s="257"/>
      <c r="E367" s="257"/>
      <c r="F367" s="257"/>
      <c r="G367" s="257"/>
      <c r="H367" s="257"/>
      <c r="I367" s="257"/>
      <c r="J367" s="257"/>
      <c r="K367" s="257"/>
      <c r="L367" s="257"/>
      <c r="M367" s="257"/>
      <c r="N367" s="257"/>
      <c r="O367" s="257"/>
      <c r="P367" s="257"/>
      <c r="Q367" s="257"/>
      <c r="R367" s="257"/>
    </row>
    <row r="368" spans="4:18" ht="14.25">
      <c r="D368" s="257"/>
      <c r="E368" s="257"/>
      <c r="F368" s="257"/>
      <c r="G368" s="257"/>
      <c r="H368" s="257"/>
      <c r="I368" s="257"/>
      <c r="J368" s="257"/>
      <c r="K368" s="257"/>
      <c r="L368" s="257"/>
      <c r="M368" s="257"/>
      <c r="N368" s="257"/>
      <c r="O368" s="257"/>
      <c r="P368" s="257"/>
      <c r="Q368" s="257"/>
      <c r="R368" s="257"/>
    </row>
    <row r="369" spans="4:18" ht="14.25">
      <c r="D369" s="257"/>
      <c r="E369" s="257"/>
      <c r="F369" s="257"/>
      <c r="G369" s="257"/>
      <c r="H369" s="257"/>
      <c r="I369" s="257"/>
      <c r="J369" s="257"/>
      <c r="K369" s="257"/>
      <c r="L369" s="257"/>
      <c r="M369" s="257"/>
      <c r="N369" s="257"/>
      <c r="O369" s="257"/>
      <c r="P369" s="257"/>
      <c r="Q369" s="257"/>
      <c r="R369" s="257"/>
    </row>
    <row r="370" spans="4:18" ht="14.25">
      <c r="D370" s="257"/>
      <c r="E370" s="257"/>
      <c r="F370" s="257"/>
      <c r="G370" s="257"/>
      <c r="H370" s="257"/>
      <c r="I370" s="257"/>
      <c r="J370" s="257"/>
      <c r="K370" s="257"/>
      <c r="L370" s="257"/>
      <c r="M370" s="257"/>
      <c r="N370" s="257"/>
      <c r="O370" s="257"/>
      <c r="P370" s="257"/>
      <c r="Q370" s="257"/>
      <c r="R370" s="257"/>
    </row>
    <row r="371" spans="4:18" ht="14.25">
      <c r="D371" s="257"/>
      <c r="E371" s="257"/>
      <c r="F371" s="257"/>
      <c r="G371" s="257"/>
      <c r="H371" s="257"/>
      <c r="I371" s="257"/>
      <c r="J371" s="257"/>
      <c r="K371" s="257"/>
      <c r="L371" s="257"/>
      <c r="M371" s="257"/>
      <c r="N371" s="257"/>
      <c r="O371" s="257"/>
      <c r="P371" s="257"/>
      <c r="Q371" s="257"/>
      <c r="R371" s="257"/>
    </row>
    <row r="372" spans="4:18" ht="14.25">
      <c r="D372" s="257"/>
      <c r="E372" s="257"/>
      <c r="F372" s="257"/>
      <c r="G372" s="257"/>
      <c r="H372" s="257"/>
      <c r="I372" s="257"/>
      <c r="J372" s="257"/>
      <c r="K372" s="257"/>
      <c r="L372" s="257"/>
      <c r="M372" s="257"/>
      <c r="N372" s="257"/>
      <c r="O372" s="257"/>
      <c r="P372" s="257"/>
      <c r="Q372" s="257"/>
      <c r="R372" s="257"/>
    </row>
    <row r="373" spans="4:18" ht="14.25">
      <c r="D373" s="257"/>
      <c r="E373" s="257"/>
      <c r="F373" s="257"/>
      <c r="G373" s="257"/>
      <c r="H373" s="257"/>
      <c r="I373" s="257"/>
      <c r="J373" s="257"/>
      <c r="K373" s="257"/>
      <c r="L373" s="257"/>
      <c r="M373" s="257"/>
      <c r="N373" s="257"/>
      <c r="O373" s="257"/>
      <c r="P373" s="257"/>
      <c r="Q373" s="257"/>
      <c r="R373" s="257"/>
    </row>
    <row r="374" spans="4:18" ht="14.25">
      <c r="D374" s="257"/>
      <c r="E374" s="257"/>
      <c r="F374" s="257"/>
      <c r="G374" s="257"/>
      <c r="H374" s="257"/>
      <c r="I374" s="257"/>
      <c r="J374" s="257"/>
      <c r="K374" s="257"/>
      <c r="L374" s="257"/>
      <c r="M374" s="257"/>
      <c r="N374" s="257"/>
      <c r="O374" s="257"/>
      <c r="P374" s="257"/>
      <c r="Q374" s="257"/>
      <c r="R374" s="257"/>
    </row>
    <row r="375" spans="4:18" ht="14.25">
      <c r="D375" s="257"/>
      <c r="E375" s="257"/>
      <c r="F375" s="257"/>
      <c r="G375" s="257"/>
      <c r="H375" s="257"/>
      <c r="I375" s="257"/>
      <c r="J375" s="257"/>
      <c r="K375" s="257"/>
      <c r="L375" s="257"/>
      <c r="M375" s="257"/>
      <c r="N375" s="257"/>
      <c r="O375" s="257"/>
      <c r="P375" s="257"/>
      <c r="Q375" s="257"/>
      <c r="R375" s="257"/>
    </row>
    <row r="376" spans="4:18" ht="14.25">
      <c r="D376" s="257"/>
      <c r="E376" s="257"/>
      <c r="F376" s="257"/>
      <c r="G376" s="257"/>
      <c r="H376" s="257"/>
      <c r="I376" s="257"/>
      <c r="J376" s="257"/>
      <c r="K376" s="257"/>
      <c r="L376" s="257"/>
      <c r="M376" s="257"/>
      <c r="N376" s="257"/>
      <c r="O376" s="257"/>
      <c r="P376" s="257"/>
      <c r="Q376" s="257"/>
      <c r="R376" s="257"/>
    </row>
    <row r="377" spans="4:18" ht="14.25">
      <c r="D377" s="257"/>
      <c r="E377" s="257"/>
      <c r="F377" s="257"/>
      <c r="G377" s="257"/>
      <c r="H377" s="257"/>
      <c r="I377" s="257"/>
      <c r="J377" s="257"/>
      <c r="K377" s="257"/>
      <c r="L377" s="257"/>
      <c r="M377" s="257"/>
      <c r="N377" s="257"/>
      <c r="O377" s="257"/>
      <c r="P377" s="257"/>
      <c r="Q377" s="257"/>
      <c r="R377" s="257"/>
    </row>
    <row r="378" spans="4:18" ht="14.25">
      <c r="D378" s="257"/>
      <c r="E378" s="257"/>
      <c r="F378" s="257"/>
      <c r="G378" s="257"/>
      <c r="H378" s="257"/>
      <c r="I378" s="257"/>
      <c r="J378" s="257"/>
      <c r="K378" s="257"/>
      <c r="L378" s="257"/>
      <c r="M378" s="257"/>
      <c r="N378" s="257"/>
      <c r="O378" s="257"/>
      <c r="P378" s="257"/>
      <c r="Q378" s="257"/>
      <c r="R378" s="257"/>
    </row>
    <row r="379" spans="4:18" ht="14.25">
      <c r="D379" s="257"/>
      <c r="E379" s="257"/>
      <c r="F379" s="257"/>
      <c r="G379" s="257"/>
      <c r="H379" s="257"/>
      <c r="I379" s="257"/>
      <c r="J379" s="257"/>
      <c r="K379" s="257"/>
      <c r="L379" s="257"/>
      <c r="M379" s="257"/>
      <c r="N379" s="257"/>
      <c r="O379" s="257"/>
      <c r="P379" s="257"/>
      <c r="Q379" s="257"/>
      <c r="R379" s="257"/>
    </row>
    <row r="380" spans="4:18" ht="14.25">
      <c r="D380" s="257"/>
      <c r="E380" s="257"/>
      <c r="F380" s="257"/>
      <c r="G380" s="257"/>
      <c r="H380" s="257"/>
      <c r="I380" s="257"/>
      <c r="J380" s="257"/>
      <c r="K380" s="257"/>
      <c r="L380" s="257"/>
      <c r="M380" s="257"/>
      <c r="N380" s="257"/>
      <c r="O380" s="257"/>
      <c r="P380" s="257"/>
      <c r="Q380" s="257"/>
      <c r="R380" s="257"/>
    </row>
    <row r="381" spans="4:18" ht="14.25">
      <c r="D381" s="257"/>
      <c r="E381" s="257"/>
      <c r="F381" s="257"/>
      <c r="G381" s="257"/>
      <c r="H381" s="257"/>
      <c r="I381" s="257"/>
      <c r="J381" s="257"/>
      <c r="K381" s="257"/>
      <c r="L381" s="257"/>
      <c r="M381" s="257"/>
      <c r="N381" s="257"/>
      <c r="O381" s="257"/>
      <c r="P381" s="257"/>
      <c r="Q381" s="257"/>
      <c r="R381" s="257"/>
    </row>
    <row r="382" spans="4:18" ht="14.25">
      <c r="D382" s="257"/>
      <c r="E382" s="257"/>
      <c r="F382" s="257"/>
      <c r="G382" s="257"/>
      <c r="H382" s="257"/>
      <c r="I382" s="257"/>
      <c r="J382" s="257"/>
      <c r="K382" s="257"/>
      <c r="L382" s="257"/>
      <c r="M382" s="257"/>
      <c r="N382" s="257"/>
      <c r="O382" s="257"/>
      <c r="P382" s="257"/>
      <c r="Q382" s="257"/>
      <c r="R382" s="257"/>
    </row>
    <row r="383" spans="4:18" ht="14.25">
      <c r="D383" s="257"/>
      <c r="E383" s="257"/>
      <c r="F383" s="257"/>
      <c r="G383" s="257"/>
      <c r="H383" s="257"/>
      <c r="I383" s="257"/>
      <c r="J383" s="257"/>
      <c r="K383" s="257"/>
      <c r="L383" s="257"/>
      <c r="M383" s="257"/>
      <c r="N383" s="257"/>
      <c r="O383" s="257"/>
      <c r="P383" s="257"/>
      <c r="Q383" s="257"/>
      <c r="R383" s="257"/>
    </row>
    <row r="384" spans="4:18" ht="14.25">
      <c r="D384" s="257"/>
      <c r="E384" s="257"/>
      <c r="F384" s="257"/>
      <c r="G384" s="257"/>
      <c r="H384" s="257"/>
      <c r="I384" s="257"/>
      <c r="J384" s="257"/>
      <c r="K384" s="257"/>
      <c r="L384" s="257"/>
      <c r="M384" s="257"/>
      <c r="N384" s="257"/>
      <c r="O384" s="257"/>
      <c r="P384" s="257"/>
      <c r="Q384" s="257"/>
      <c r="R384" s="257"/>
    </row>
    <row r="385" spans="4:18" ht="14.25">
      <c r="D385" s="257"/>
      <c r="E385" s="257"/>
      <c r="F385" s="257"/>
      <c r="G385" s="257"/>
      <c r="H385" s="257"/>
      <c r="I385" s="257"/>
      <c r="J385" s="257"/>
      <c r="K385" s="257"/>
      <c r="L385" s="257"/>
      <c r="M385" s="257"/>
      <c r="N385" s="257"/>
      <c r="O385" s="257"/>
      <c r="P385" s="257"/>
      <c r="Q385" s="257"/>
      <c r="R385" s="257"/>
    </row>
    <row r="386" spans="4:18" ht="14.25">
      <c r="D386" s="257"/>
      <c r="E386" s="257"/>
      <c r="F386" s="257"/>
      <c r="G386" s="257"/>
      <c r="H386" s="257"/>
      <c r="I386" s="257"/>
      <c r="J386" s="257"/>
      <c r="K386" s="257"/>
      <c r="L386" s="257"/>
      <c r="M386" s="257"/>
      <c r="N386" s="257"/>
      <c r="O386" s="257"/>
      <c r="P386" s="257"/>
      <c r="Q386" s="257"/>
      <c r="R386" s="257"/>
    </row>
    <row r="387" spans="4:18" ht="14.25">
      <c r="D387" s="257"/>
      <c r="E387" s="257"/>
      <c r="F387" s="257"/>
      <c r="G387" s="257"/>
      <c r="H387" s="257"/>
      <c r="I387" s="257"/>
      <c r="J387" s="257"/>
      <c r="K387" s="257"/>
      <c r="L387" s="257"/>
      <c r="M387" s="257"/>
      <c r="N387" s="257"/>
      <c r="O387" s="257"/>
      <c r="P387" s="257"/>
      <c r="Q387" s="257"/>
      <c r="R387" s="257"/>
    </row>
    <row r="388" spans="4:18" ht="14.25">
      <c r="D388" s="257"/>
      <c r="E388" s="257"/>
      <c r="F388" s="257"/>
      <c r="G388" s="257"/>
      <c r="H388" s="257"/>
      <c r="I388" s="257"/>
      <c r="J388" s="257"/>
      <c r="K388" s="257"/>
      <c r="L388" s="257"/>
      <c r="M388" s="257"/>
      <c r="N388" s="257"/>
      <c r="O388" s="257"/>
      <c r="P388" s="257"/>
      <c r="Q388" s="257"/>
      <c r="R388" s="257"/>
    </row>
    <row r="389" spans="4:18" ht="14.25">
      <c r="D389" s="257"/>
      <c r="E389" s="257"/>
      <c r="F389" s="257"/>
      <c r="G389" s="257"/>
      <c r="H389" s="257"/>
      <c r="I389" s="257"/>
      <c r="J389" s="257"/>
      <c r="K389" s="257"/>
      <c r="L389" s="257"/>
      <c r="M389" s="257"/>
      <c r="N389" s="257"/>
      <c r="O389" s="257"/>
      <c r="P389" s="257"/>
      <c r="Q389" s="257"/>
      <c r="R389" s="257"/>
    </row>
    <row r="390" spans="4:18" ht="14.25">
      <c r="D390" s="257"/>
      <c r="E390" s="257"/>
      <c r="F390" s="257"/>
      <c r="G390" s="257"/>
      <c r="H390" s="257"/>
      <c r="I390" s="257"/>
      <c r="J390" s="257"/>
      <c r="K390" s="257"/>
      <c r="L390" s="257"/>
      <c r="M390" s="257"/>
      <c r="N390" s="257"/>
      <c r="O390" s="257"/>
      <c r="P390" s="257"/>
      <c r="Q390" s="257"/>
      <c r="R390" s="257"/>
    </row>
    <row r="391" spans="4:18" ht="14.25">
      <c r="D391" s="257"/>
      <c r="E391" s="257"/>
      <c r="F391" s="257"/>
      <c r="G391" s="257"/>
      <c r="H391" s="257"/>
      <c r="I391" s="257"/>
      <c r="J391" s="257"/>
      <c r="K391" s="257"/>
      <c r="L391" s="257"/>
      <c r="M391" s="257"/>
      <c r="N391" s="257"/>
      <c r="O391" s="257"/>
      <c r="P391" s="257"/>
      <c r="Q391" s="257"/>
      <c r="R391" s="257"/>
    </row>
    <row r="392" spans="4:18" ht="14.25">
      <c r="D392" s="257"/>
      <c r="E392" s="257"/>
      <c r="F392" s="257"/>
      <c r="G392" s="257"/>
      <c r="H392" s="257"/>
      <c r="I392" s="257"/>
      <c r="J392" s="257"/>
      <c r="K392" s="257"/>
      <c r="L392" s="257"/>
      <c r="M392" s="257"/>
      <c r="N392" s="257"/>
      <c r="O392" s="257"/>
      <c r="P392" s="257"/>
      <c r="Q392" s="257"/>
      <c r="R392" s="257"/>
    </row>
    <row r="393" spans="4:18" ht="14.25">
      <c r="D393" s="257"/>
      <c r="E393" s="257"/>
      <c r="F393" s="257"/>
      <c r="G393" s="257"/>
      <c r="H393" s="257"/>
      <c r="I393" s="257"/>
      <c r="J393" s="257"/>
      <c r="K393" s="257"/>
      <c r="L393" s="257"/>
      <c r="M393" s="257"/>
      <c r="N393" s="257"/>
      <c r="O393" s="257"/>
      <c r="P393" s="257"/>
      <c r="Q393" s="257"/>
      <c r="R393" s="257"/>
    </row>
    <row r="394" spans="4:18" ht="14.25">
      <c r="D394" s="257"/>
      <c r="E394" s="257"/>
      <c r="F394" s="257"/>
      <c r="G394" s="257"/>
      <c r="H394" s="257"/>
      <c r="I394" s="257"/>
      <c r="J394" s="257"/>
      <c r="K394" s="257"/>
      <c r="L394" s="257"/>
      <c r="M394" s="257"/>
      <c r="N394" s="257"/>
      <c r="O394" s="257"/>
      <c r="P394" s="257"/>
      <c r="Q394" s="257"/>
      <c r="R394" s="257"/>
    </row>
    <row r="395" spans="4:18" ht="14.25">
      <c r="D395" s="257"/>
      <c r="E395" s="257"/>
      <c r="F395" s="257"/>
      <c r="G395" s="257"/>
      <c r="H395" s="257"/>
      <c r="I395" s="257"/>
      <c r="J395" s="257"/>
      <c r="K395" s="257"/>
      <c r="L395" s="257"/>
      <c r="M395" s="257"/>
      <c r="N395" s="257"/>
      <c r="O395" s="257"/>
      <c r="P395" s="257"/>
      <c r="Q395" s="257"/>
      <c r="R395" s="257"/>
    </row>
    <row r="396" spans="4:18" ht="14.25">
      <c r="D396" s="257"/>
      <c r="E396" s="257"/>
      <c r="F396" s="257"/>
      <c r="G396" s="257"/>
      <c r="H396" s="257"/>
      <c r="I396" s="257"/>
      <c r="J396" s="257"/>
      <c r="K396" s="257"/>
      <c r="L396" s="257"/>
      <c r="M396" s="257"/>
      <c r="N396" s="257"/>
      <c r="O396" s="257"/>
      <c r="P396" s="257"/>
      <c r="Q396" s="257"/>
      <c r="R396" s="257"/>
    </row>
    <row r="397" spans="4:18" ht="14.25">
      <c r="D397" s="257"/>
      <c r="E397" s="257"/>
      <c r="F397" s="257"/>
      <c r="G397" s="257"/>
      <c r="H397" s="257"/>
      <c r="I397" s="257"/>
      <c r="J397" s="257"/>
      <c r="K397" s="257"/>
      <c r="L397" s="257"/>
      <c r="M397" s="257"/>
      <c r="N397" s="257"/>
      <c r="O397" s="257"/>
      <c r="P397" s="257"/>
      <c r="Q397" s="257"/>
      <c r="R397" s="257"/>
    </row>
    <row r="398" spans="4:18" ht="14.25">
      <c r="D398" s="257"/>
      <c r="E398" s="257"/>
      <c r="F398" s="257"/>
      <c r="G398" s="257"/>
      <c r="H398" s="257"/>
      <c r="I398" s="257"/>
      <c r="J398" s="257"/>
      <c r="K398" s="257"/>
      <c r="L398" s="257"/>
      <c r="M398" s="257"/>
      <c r="N398" s="257"/>
      <c r="O398" s="257"/>
      <c r="P398" s="257"/>
      <c r="Q398" s="257"/>
      <c r="R398" s="257"/>
    </row>
    <row r="399" spans="4:18" ht="14.25">
      <c r="D399" s="257"/>
      <c r="E399" s="257"/>
      <c r="F399" s="257"/>
      <c r="G399" s="257"/>
      <c r="H399" s="257"/>
      <c r="I399" s="257"/>
      <c r="J399" s="257"/>
      <c r="K399" s="257"/>
      <c r="L399" s="257"/>
      <c r="M399" s="257"/>
      <c r="N399" s="257"/>
      <c r="O399" s="257"/>
      <c r="P399" s="257"/>
      <c r="Q399" s="257"/>
      <c r="R399" s="257"/>
    </row>
    <row r="400" spans="4:18" ht="14.25">
      <c r="D400" s="257"/>
      <c r="E400" s="257"/>
      <c r="F400" s="257"/>
      <c r="G400" s="257"/>
      <c r="H400" s="257"/>
      <c r="I400" s="257"/>
      <c r="J400" s="257"/>
      <c r="K400" s="257"/>
      <c r="L400" s="257"/>
      <c r="M400" s="257"/>
      <c r="N400" s="257"/>
      <c r="O400" s="257"/>
      <c r="P400" s="257"/>
      <c r="Q400" s="257"/>
      <c r="R400" s="257"/>
    </row>
    <row r="401" spans="4:18" ht="14.25">
      <c r="D401" s="257"/>
      <c r="E401" s="257"/>
      <c r="F401" s="257"/>
      <c r="G401" s="257"/>
      <c r="H401" s="257"/>
      <c r="I401" s="257"/>
      <c r="J401" s="257"/>
      <c r="K401" s="257"/>
      <c r="L401" s="257"/>
      <c r="M401" s="257"/>
      <c r="N401" s="257"/>
      <c r="O401" s="257"/>
      <c r="P401" s="257"/>
      <c r="Q401" s="257"/>
      <c r="R401" s="257"/>
    </row>
    <row r="402" spans="4:18" ht="14.25">
      <c r="D402" s="257"/>
      <c r="E402" s="257"/>
      <c r="F402" s="257"/>
      <c r="G402" s="257"/>
      <c r="H402" s="257"/>
      <c r="I402" s="257"/>
      <c r="J402" s="257"/>
      <c r="K402" s="257"/>
      <c r="L402" s="257"/>
      <c r="M402" s="257"/>
      <c r="N402" s="257"/>
      <c r="O402" s="257"/>
      <c r="P402" s="257"/>
      <c r="Q402" s="257"/>
      <c r="R402" s="257"/>
    </row>
    <row r="403" spans="4:18" ht="14.25">
      <c r="D403" s="257"/>
      <c r="E403" s="257"/>
      <c r="F403" s="257"/>
      <c r="G403" s="257"/>
      <c r="H403" s="257"/>
      <c r="I403" s="257"/>
      <c r="J403" s="257"/>
      <c r="K403" s="257"/>
      <c r="L403" s="257"/>
      <c r="M403" s="257"/>
      <c r="N403" s="257"/>
      <c r="O403" s="257"/>
      <c r="P403" s="257"/>
      <c r="Q403" s="257"/>
      <c r="R403" s="257"/>
    </row>
    <row r="404" spans="4:18" ht="14.25">
      <c r="D404" s="257"/>
      <c r="E404" s="257"/>
      <c r="F404" s="257"/>
      <c r="G404" s="257"/>
      <c r="H404" s="257"/>
      <c r="I404" s="257"/>
      <c r="J404" s="257"/>
      <c r="K404" s="257"/>
      <c r="L404" s="257"/>
      <c r="M404" s="257"/>
      <c r="N404" s="257"/>
      <c r="O404" s="257"/>
      <c r="P404" s="257"/>
      <c r="Q404" s="257"/>
      <c r="R404" s="257"/>
    </row>
    <row r="405" spans="4:18" ht="14.25">
      <c r="D405" s="257"/>
      <c r="E405" s="257"/>
      <c r="F405" s="257"/>
      <c r="G405" s="257"/>
      <c r="H405" s="257"/>
      <c r="I405" s="257"/>
      <c r="J405" s="257"/>
      <c r="K405" s="257"/>
      <c r="L405" s="257"/>
      <c r="M405" s="257"/>
      <c r="N405" s="257"/>
      <c r="O405" s="257"/>
      <c r="P405" s="257"/>
      <c r="Q405" s="257"/>
      <c r="R405" s="257"/>
    </row>
    <row r="406" spans="4:18" ht="14.25">
      <c r="D406" s="257"/>
      <c r="E406" s="257"/>
      <c r="F406" s="257"/>
      <c r="G406" s="257"/>
      <c r="H406" s="257"/>
      <c r="I406" s="257"/>
      <c r="J406" s="257"/>
      <c r="K406" s="257"/>
      <c r="L406" s="257"/>
      <c r="M406" s="257"/>
      <c r="N406" s="257"/>
      <c r="O406" s="257"/>
      <c r="P406" s="257"/>
      <c r="Q406" s="257"/>
      <c r="R406" s="257"/>
    </row>
    <row r="407" spans="4:18" ht="14.25">
      <c r="D407" s="257"/>
      <c r="E407" s="257"/>
      <c r="F407" s="257"/>
      <c r="G407" s="257"/>
      <c r="H407" s="257"/>
      <c r="I407" s="257"/>
      <c r="J407" s="257"/>
      <c r="K407" s="257"/>
      <c r="L407" s="257"/>
      <c r="M407" s="257"/>
      <c r="N407" s="257"/>
      <c r="O407" s="257"/>
      <c r="P407" s="257"/>
      <c r="Q407" s="257"/>
      <c r="R407" s="257"/>
    </row>
    <row r="408" spans="4:18" ht="14.25">
      <c r="D408" s="257"/>
      <c r="E408" s="257"/>
      <c r="F408" s="257"/>
      <c r="G408" s="257"/>
      <c r="H408" s="257"/>
      <c r="I408" s="257"/>
      <c r="J408" s="257"/>
      <c r="K408" s="257"/>
      <c r="L408" s="257"/>
      <c r="M408" s="257"/>
      <c r="N408" s="257"/>
      <c r="O408" s="257"/>
      <c r="P408" s="257"/>
      <c r="Q408" s="257"/>
      <c r="R408" s="257"/>
    </row>
    <row r="409" spans="4:18" ht="14.25">
      <c r="D409" s="257"/>
      <c r="E409" s="257"/>
      <c r="F409" s="257"/>
      <c r="G409" s="257"/>
      <c r="H409" s="257"/>
      <c r="I409" s="257"/>
      <c r="J409" s="257"/>
      <c r="K409" s="257"/>
      <c r="L409" s="257"/>
      <c r="M409" s="257"/>
      <c r="N409" s="257"/>
      <c r="O409" s="257"/>
      <c r="P409" s="257"/>
      <c r="Q409" s="257"/>
      <c r="R409" s="257"/>
    </row>
    <row r="410" spans="4:18" ht="14.25">
      <c r="D410" s="257"/>
      <c r="E410" s="257"/>
      <c r="F410" s="257"/>
      <c r="G410" s="257"/>
      <c r="H410" s="257"/>
      <c r="I410" s="257"/>
      <c r="J410" s="257"/>
      <c r="K410" s="257"/>
      <c r="L410" s="257"/>
      <c r="M410" s="257"/>
      <c r="N410" s="257"/>
      <c r="O410" s="257"/>
      <c r="P410" s="257"/>
      <c r="Q410" s="257"/>
      <c r="R410" s="257"/>
    </row>
    <row r="411" spans="4:18" ht="14.25">
      <c r="D411" s="257"/>
      <c r="E411" s="257"/>
      <c r="F411" s="257"/>
      <c r="G411" s="257"/>
      <c r="H411" s="257"/>
      <c r="I411" s="257"/>
      <c r="J411" s="257"/>
      <c r="K411" s="257"/>
      <c r="L411" s="257"/>
      <c r="M411" s="257"/>
      <c r="N411" s="257"/>
      <c r="O411" s="257"/>
      <c r="P411" s="257"/>
      <c r="Q411" s="257"/>
      <c r="R411" s="257"/>
    </row>
    <row r="412" spans="4:18" ht="14.25">
      <c r="D412" s="257"/>
      <c r="E412" s="257"/>
      <c r="F412" s="257"/>
      <c r="G412" s="257"/>
      <c r="H412" s="257"/>
      <c r="I412" s="257"/>
      <c r="J412" s="257"/>
      <c r="K412" s="257"/>
      <c r="L412" s="257"/>
      <c r="M412" s="257"/>
      <c r="N412" s="257"/>
      <c r="O412" s="257"/>
      <c r="P412" s="257"/>
      <c r="Q412" s="257"/>
      <c r="R412" s="257"/>
    </row>
    <row r="413" spans="4:18" ht="14.25">
      <c r="D413" s="257"/>
      <c r="E413" s="257"/>
      <c r="F413" s="257"/>
      <c r="G413" s="257"/>
      <c r="H413" s="257"/>
      <c r="I413" s="257"/>
      <c r="J413" s="257"/>
      <c r="K413" s="257"/>
      <c r="L413" s="257"/>
      <c r="M413" s="257"/>
      <c r="N413" s="257"/>
      <c r="O413" s="257"/>
      <c r="P413" s="257"/>
      <c r="Q413" s="257"/>
      <c r="R413" s="257"/>
    </row>
    <row r="414" spans="4:18" ht="14.25">
      <c r="D414" s="257"/>
      <c r="E414" s="257"/>
      <c r="F414" s="257"/>
      <c r="G414" s="257"/>
      <c r="H414" s="257"/>
      <c r="I414" s="257"/>
      <c r="J414" s="257"/>
      <c r="K414" s="257"/>
      <c r="L414" s="257"/>
      <c r="M414" s="257"/>
      <c r="N414" s="257"/>
      <c r="O414" s="257"/>
      <c r="P414" s="257"/>
      <c r="Q414" s="257"/>
      <c r="R414" s="257"/>
    </row>
    <row r="415" spans="4:18" ht="14.25">
      <c r="D415" s="257"/>
      <c r="E415" s="257"/>
      <c r="F415" s="257"/>
      <c r="G415" s="257"/>
      <c r="H415" s="257"/>
      <c r="I415" s="257"/>
      <c r="J415" s="257"/>
      <c r="K415" s="257"/>
      <c r="L415" s="257"/>
      <c r="M415" s="257"/>
      <c r="N415" s="257"/>
      <c r="O415" s="257"/>
      <c r="P415" s="257"/>
      <c r="Q415" s="257"/>
      <c r="R415" s="257"/>
    </row>
    <row r="416" spans="4:18" ht="14.25">
      <c r="D416" s="257"/>
      <c r="E416" s="257"/>
      <c r="F416" s="257"/>
      <c r="G416" s="257"/>
      <c r="H416" s="257"/>
      <c r="I416" s="257"/>
      <c r="J416" s="257"/>
      <c r="K416" s="257"/>
      <c r="L416" s="257"/>
      <c r="M416" s="257"/>
      <c r="N416" s="257"/>
      <c r="O416" s="257"/>
      <c r="P416" s="257"/>
      <c r="Q416" s="257"/>
      <c r="R416" s="257"/>
    </row>
    <row r="417" spans="4:18" ht="14.25">
      <c r="D417" s="257"/>
      <c r="E417" s="257"/>
      <c r="F417" s="257"/>
      <c r="G417" s="257"/>
      <c r="H417" s="257"/>
      <c r="I417" s="257"/>
      <c r="J417" s="257"/>
      <c r="K417" s="257"/>
      <c r="L417" s="257"/>
      <c r="M417" s="257"/>
      <c r="N417" s="257"/>
      <c r="O417" s="257"/>
      <c r="P417" s="257"/>
      <c r="Q417" s="257"/>
      <c r="R417" s="257"/>
    </row>
    <row r="418" spans="4:18" ht="14.25">
      <c r="D418" s="257"/>
      <c r="E418" s="257"/>
      <c r="F418" s="257"/>
      <c r="G418" s="257"/>
      <c r="H418" s="257"/>
      <c r="I418" s="257"/>
      <c r="J418" s="257"/>
      <c r="K418" s="257"/>
      <c r="L418" s="257"/>
      <c r="M418" s="257"/>
      <c r="N418" s="257"/>
      <c r="O418" s="257"/>
      <c r="P418" s="257"/>
      <c r="Q418" s="257"/>
      <c r="R418" s="257"/>
    </row>
    <row r="419" spans="4:18" ht="14.25">
      <c r="D419" s="257"/>
      <c r="E419" s="257"/>
      <c r="F419" s="257"/>
      <c r="G419" s="257"/>
      <c r="H419" s="257"/>
      <c r="I419" s="257"/>
      <c r="J419" s="257"/>
      <c r="K419" s="257"/>
      <c r="L419" s="257"/>
      <c r="M419" s="257"/>
      <c r="N419" s="257"/>
      <c r="O419" s="257"/>
      <c r="P419" s="257"/>
      <c r="Q419" s="257"/>
      <c r="R419" s="257"/>
    </row>
    <row r="420" spans="4:18" ht="14.25">
      <c r="D420" s="257"/>
      <c r="E420" s="257"/>
      <c r="F420" s="257"/>
      <c r="G420" s="257"/>
      <c r="H420" s="257"/>
      <c r="I420" s="257"/>
      <c r="J420" s="257"/>
      <c r="K420" s="257"/>
      <c r="L420" s="257"/>
      <c r="M420" s="257"/>
      <c r="N420" s="257"/>
      <c r="O420" s="257"/>
      <c r="P420" s="257"/>
      <c r="Q420" s="257"/>
      <c r="R420" s="257"/>
    </row>
    <row r="421" spans="4:18" ht="14.25">
      <c r="D421" s="257"/>
      <c r="E421" s="257"/>
      <c r="F421" s="257"/>
      <c r="G421" s="257"/>
      <c r="H421" s="257"/>
      <c r="I421" s="257"/>
      <c r="J421" s="257"/>
      <c r="K421" s="257"/>
      <c r="L421" s="257"/>
      <c r="M421" s="257"/>
      <c r="N421" s="257"/>
      <c r="O421" s="257"/>
      <c r="P421" s="257"/>
      <c r="Q421" s="257"/>
      <c r="R421" s="257"/>
    </row>
    <row r="422" spans="4:18" ht="14.25">
      <c r="D422" s="257"/>
      <c r="E422" s="257"/>
      <c r="F422" s="257"/>
      <c r="G422" s="257"/>
      <c r="H422" s="257"/>
      <c r="I422" s="257"/>
      <c r="J422" s="257"/>
      <c r="K422" s="257"/>
      <c r="L422" s="257"/>
      <c r="M422" s="257"/>
      <c r="N422" s="257"/>
      <c r="O422" s="257"/>
      <c r="P422" s="257"/>
      <c r="Q422" s="257"/>
      <c r="R422" s="257"/>
    </row>
    <row r="423" spans="4:18" ht="14.25">
      <c r="D423" s="257"/>
      <c r="E423" s="257"/>
      <c r="F423" s="257"/>
      <c r="G423" s="257"/>
      <c r="H423" s="257"/>
      <c r="I423" s="257"/>
      <c r="J423" s="257"/>
      <c r="K423" s="257"/>
      <c r="L423" s="257"/>
      <c r="M423" s="257"/>
      <c r="N423" s="257"/>
      <c r="O423" s="257"/>
      <c r="P423" s="257"/>
      <c r="Q423" s="257"/>
      <c r="R423" s="257"/>
    </row>
    <row r="424" spans="4:18" ht="14.25">
      <c r="D424" s="257"/>
      <c r="E424" s="257"/>
      <c r="F424" s="257"/>
      <c r="G424" s="257"/>
      <c r="H424" s="257"/>
      <c r="I424" s="257"/>
      <c r="J424" s="257"/>
      <c r="K424" s="257"/>
      <c r="L424" s="257"/>
      <c r="M424" s="257"/>
      <c r="N424" s="257"/>
      <c r="O424" s="257"/>
      <c r="P424" s="257"/>
      <c r="Q424" s="257"/>
      <c r="R424" s="257"/>
    </row>
    <row r="425" spans="4:18" ht="14.25">
      <c r="D425" s="257"/>
      <c r="E425" s="257"/>
      <c r="F425" s="257"/>
      <c r="G425" s="257"/>
      <c r="H425" s="257"/>
      <c r="I425" s="257"/>
      <c r="J425" s="257"/>
      <c r="K425" s="257"/>
      <c r="L425" s="257"/>
      <c r="M425" s="257"/>
      <c r="N425" s="257"/>
      <c r="O425" s="257"/>
      <c r="P425" s="257"/>
      <c r="Q425" s="257"/>
      <c r="R425" s="257"/>
    </row>
    <row r="426" spans="4:18" ht="14.25">
      <c r="D426" s="257"/>
      <c r="E426" s="257"/>
      <c r="F426" s="257"/>
      <c r="G426" s="257"/>
      <c r="H426" s="257"/>
      <c r="I426" s="257"/>
      <c r="J426" s="257"/>
      <c r="K426" s="257"/>
      <c r="L426" s="257"/>
      <c r="M426" s="257"/>
      <c r="N426" s="257"/>
      <c r="O426" s="257"/>
      <c r="P426" s="257"/>
      <c r="Q426" s="257"/>
      <c r="R426" s="257"/>
    </row>
    <row r="427" spans="4:18" ht="14.25">
      <c r="D427" s="257"/>
      <c r="E427" s="257"/>
      <c r="F427" s="257"/>
      <c r="G427" s="257"/>
      <c r="H427" s="257"/>
      <c r="I427" s="257"/>
      <c r="J427" s="257"/>
      <c r="K427" s="257"/>
      <c r="L427" s="257"/>
      <c r="M427" s="257"/>
      <c r="N427" s="257"/>
      <c r="O427" s="257"/>
      <c r="P427" s="257"/>
      <c r="Q427" s="257"/>
      <c r="R427" s="257"/>
    </row>
    <row r="428" spans="4:18" ht="14.25">
      <c r="D428" s="257"/>
      <c r="E428" s="257"/>
      <c r="F428" s="257"/>
      <c r="G428" s="257"/>
      <c r="H428" s="257"/>
      <c r="I428" s="257"/>
      <c r="J428" s="257"/>
      <c r="K428" s="257"/>
      <c r="L428" s="257"/>
      <c r="M428" s="257"/>
      <c r="N428" s="257"/>
      <c r="O428" s="257"/>
      <c r="P428" s="257"/>
      <c r="Q428" s="257"/>
      <c r="R428" s="257"/>
    </row>
    <row r="429" spans="4:18" ht="14.25">
      <c r="D429" s="257"/>
      <c r="E429" s="257"/>
      <c r="F429" s="257"/>
      <c r="G429" s="257"/>
      <c r="H429" s="257"/>
      <c r="I429" s="257"/>
      <c r="J429" s="257"/>
      <c r="K429" s="257"/>
      <c r="L429" s="257"/>
      <c r="M429" s="257"/>
      <c r="N429" s="257"/>
      <c r="O429" s="257"/>
      <c r="P429" s="257"/>
      <c r="Q429" s="257"/>
      <c r="R429" s="257"/>
    </row>
    <row r="430" spans="4:18" ht="14.25">
      <c r="D430" s="257"/>
      <c r="E430" s="257"/>
      <c r="F430" s="257"/>
      <c r="G430" s="257"/>
      <c r="H430" s="257"/>
      <c r="I430" s="257"/>
      <c r="J430" s="257"/>
      <c r="K430" s="257"/>
      <c r="L430" s="257"/>
      <c r="M430" s="257"/>
      <c r="N430" s="257"/>
      <c r="O430" s="257"/>
      <c r="P430" s="257"/>
      <c r="Q430" s="257"/>
      <c r="R430" s="257"/>
    </row>
    <row r="431" spans="4:18" ht="14.25">
      <c r="D431" s="257"/>
      <c r="E431" s="257"/>
      <c r="F431" s="257"/>
      <c r="G431" s="257"/>
      <c r="H431" s="257"/>
      <c r="I431" s="257"/>
      <c r="J431" s="257"/>
      <c r="K431" s="257"/>
      <c r="L431" s="257"/>
      <c r="M431" s="257"/>
      <c r="N431" s="257"/>
      <c r="O431" s="257"/>
      <c r="P431" s="257"/>
      <c r="Q431" s="257"/>
      <c r="R431" s="257"/>
    </row>
    <row r="432" spans="4:18" ht="14.25">
      <c r="D432" s="257"/>
      <c r="E432" s="257"/>
      <c r="F432" s="257"/>
      <c r="G432" s="257"/>
      <c r="H432" s="257"/>
      <c r="I432" s="257"/>
      <c r="J432" s="257"/>
      <c r="K432" s="257"/>
      <c r="L432" s="257"/>
      <c r="M432" s="257"/>
      <c r="N432" s="257"/>
      <c r="O432" s="257"/>
      <c r="P432" s="257"/>
      <c r="Q432" s="257"/>
      <c r="R432" s="257"/>
    </row>
    <row r="433" spans="4:18" ht="14.25">
      <c r="D433" s="257"/>
      <c r="E433" s="257"/>
      <c r="F433" s="257"/>
      <c r="G433" s="257"/>
      <c r="H433" s="257"/>
      <c r="I433" s="257"/>
      <c r="J433" s="257"/>
      <c r="K433" s="257"/>
      <c r="L433" s="257"/>
      <c r="M433" s="257"/>
      <c r="N433" s="257"/>
      <c r="O433" s="257"/>
      <c r="P433" s="257"/>
      <c r="Q433" s="257"/>
      <c r="R433" s="257"/>
    </row>
    <row r="434" spans="4:18" ht="14.25">
      <c r="D434" s="257"/>
      <c r="E434" s="257"/>
      <c r="F434" s="257"/>
      <c r="G434" s="257"/>
      <c r="H434" s="257"/>
      <c r="I434" s="257"/>
      <c r="J434" s="257"/>
      <c r="K434" s="257"/>
      <c r="L434" s="257"/>
      <c r="M434" s="257"/>
      <c r="N434" s="257"/>
      <c r="O434" s="257"/>
      <c r="P434" s="257"/>
      <c r="Q434" s="257"/>
      <c r="R434" s="257"/>
    </row>
    <row r="435" spans="4:18" ht="14.25">
      <c r="D435" s="257"/>
      <c r="E435" s="257"/>
      <c r="F435" s="257"/>
      <c r="G435" s="257"/>
      <c r="H435" s="257"/>
      <c r="I435" s="257"/>
      <c r="J435" s="257"/>
      <c r="K435" s="257"/>
      <c r="L435" s="257"/>
      <c r="M435" s="257"/>
      <c r="N435" s="257"/>
      <c r="O435" s="257"/>
      <c r="P435" s="257"/>
      <c r="Q435" s="257"/>
      <c r="R435" s="257"/>
    </row>
    <row r="436" spans="4:18" ht="14.25">
      <c r="D436" s="257"/>
      <c r="E436" s="257"/>
      <c r="F436" s="257"/>
      <c r="G436" s="257"/>
      <c r="H436" s="257"/>
      <c r="I436" s="257"/>
      <c r="J436" s="257"/>
      <c r="K436" s="257"/>
      <c r="L436" s="257"/>
      <c r="M436" s="257"/>
      <c r="N436" s="257"/>
      <c r="O436" s="257"/>
      <c r="P436" s="257"/>
      <c r="Q436" s="257"/>
      <c r="R436" s="257"/>
    </row>
    <row r="437" spans="4:18" ht="14.25">
      <c r="D437" s="257"/>
      <c r="E437" s="257"/>
      <c r="F437" s="257"/>
      <c r="G437" s="257"/>
      <c r="H437" s="257"/>
      <c r="I437" s="257"/>
      <c r="J437" s="257"/>
      <c r="K437" s="257"/>
      <c r="L437" s="257"/>
      <c r="M437" s="257"/>
      <c r="N437" s="257"/>
      <c r="O437" s="257"/>
      <c r="P437" s="257"/>
      <c r="Q437" s="257"/>
      <c r="R437" s="257"/>
    </row>
    <row r="438" spans="4:18" ht="14.25">
      <c r="D438" s="257"/>
      <c r="E438" s="257"/>
      <c r="F438" s="257"/>
      <c r="G438" s="257"/>
      <c r="H438" s="257"/>
      <c r="I438" s="257"/>
      <c r="J438" s="257"/>
      <c r="K438" s="257"/>
      <c r="L438" s="257"/>
      <c r="M438" s="257"/>
      <c r="N438" s="257"/>
      <c r="O438" s="257"/>
      <c r="P438" s="257"/>
      <c r="Q438" s="257"/>
      <c r="R438" s="257"/>
    </row>
    <row r="439" spans="4:18" ht="14.25">
      <c r="D439" s="257"/>
      <c r="E439" s="257"/>
      <c r="F439" s="257"/>
      <c r="G439" s="257"/>
      <c r="H439" s="257"/>
      <c r="I439" s="257"/>
      <c r="J439" s="257"/>
      <c r="K439" s="257"/>
      <c r="L439" s="257"/>
      <c r="M439" s="257"/>
      <c r="N439" s="257"/>
      <c r="O439" s="257"/>
      <c r="P439" s="257"/>
      <c r="Q439" s="257"/>
      <c r="R439" s="257"/>
    </row>
    <row r="440" spans="4:18" ht="14.25">
      <c r="D440" s="257"/>
      <c r="E440" s="257"/>
      <c r="F440" s="257"/>
      <c r="G440" s="257"/>
      <c r="H440" s="257"/>
      <c r="I440" s="257"/>
      <c r="J440" s="257"/>
      <c r="K440" s="257"/>
      <c r="L440" s="257"/>
      <c r="M440" s="257"/>
      <c r="N440" s="257"/>
      <c r="O440" s="257"/>
      <c r="P440" s="257"/>
      <c r="Q440" s="257"/>
      <c r="R440" s="257"/>
    </row>
    <row r="441" spans="4:18" ht="14.25">
      <c r="D441" s="257"/>
      <c r="E441" s="257"/>
      <c r="F441" s="257"/>
      <c r="G441" s="257"/>
      <c r="H441" s="257"/>
      <c r="I441" s="257"/>
      <c r="J441" s="257"/>
      <c r="K441" s="257"/>
      <c r="L441" s="257"/>
      <c r="M441" s="257"/>
      <c r="N441" s="257"/>
      <c r="O441" s="257"/>
      <c r="P441" s="257"/>
      <c r="Q441" s="257"/>
      <c r="R441" s="257"/>
    </row>
    <row r="442" spans="4:18" ht="14.25">
      <c r="D442" s="257"/>
      <c r="E442" s="257"/>
      <c r="F442" s="257"/>
      <c r="G442" s="257"/>
      <c r="H442" s="257"/>
      <c r="I442" s="257"/>
      <c r="J442" s="257"/>
      <c r="K442" s="257"/>
      <c r="L442" s="257"/>
      <c r="M442" s="257"/>
      <c r="N442" s="257"/>
      <c r="O442" s="257"/>
      <c r="P442" s="257"/>
      <c r="Q442" s="257"/>
      <c r="R442" s="257"/>
    </row>
    <row r="443" spans="4:18" ht="14.25">
      <c r="D443" s="257"/>
      <c r="E443" s="257"/>
      <c r="F443" s="257"/>
      <c r="G443" s="257"/>
      <c r="H443" s="257"/>
      <c r="I443" s="257"/>
      <c r="J443" s="257"/>
      <c r="K443" s="257"/>
      <c r="L443" s="257"/>
      <c r="M443" s="257"/>
      <c r="N443" s="257"/>
      <c r="O443" s="257"/>
      <c r="P443" s="257"/>
      <c r="Q443" s="257"/>
      <c r="R443" s="257"/>
    </row>
    <row r="444" spans="4:18" ht="14.25">
      <c r="D444" s="257"/>
      <c r="E444" s="257"/>
      <c r="F444" s="257"/>
      <c r="G444" s="257"/>
      <c r="H444" s="257"/>
      <c r="I444" s="257"/>
      <c r="J444" s="257"/>
      <c r="K444" s="257"/>
      <c r="L444" s="257"/>
      <c r="M444" s="257"/>
      <c r="N444" s="257"/>
      <c r="O444" s="257"/>
      <c r="P444" s="257"/>
      <c r="Q444" s="257"/>
      <c r="R444" s="257"/>
    </row>
    <row r="445" spans="4:18" ht="14.25">
      <c r="D445" s="257"/>
      <c r="E445" s="257"/>
      <c r="F445" s="257"/>
      <c r="G445" s="257"/>
      <c r="H445" s="257"/>
      <c r="I445" s="257"/>
      <c r="J445" s="257"/>
      <c r="K445" s="257"/>
      <c r="L445" s="257"/>
      <c r="M445" s="257"/>
      <c r="N445" s="257"/>
      <c r="O445" s="257"/>
      <c r="P445" s="257"/>
      <c r="Q445" s="257"/>
      <c r="R445" s="257"/>
    </row>
    <row r="446" spans="4:18" ht="14.25">
      <c r="D446" s="257"/>
      <c r="E446" s="257"/>
      <c r="F446" s="257"/>
      <c r="G446" s="257"/>
      <c r="H446" s="257"/>
      <c r="I446" s="257"/>
      <c r="J446" s="257"/>
      <c r="K446" s="257"/>
      <c r="L446" s="257"/>
      <c r="M446" s="257"/>
      <c r="N446" s="257"/>
      <c r="O446" s="257"/>
      <c r="P446" s="257"/>
      <c r="Q446" s="257"/>
      <c r="R446" s="257"/>
    </row>
    <row r="447" spans="4:18" ht="14.25">
      <c r="D447" s="257"/>
      <c r="E447" s="257"/>
      <c r="F447" s="257"/>
      <c r="G447" s="257"/>
      <c r="H447" s="257"/>
      <c r="I447" s="257"/>
      <c r="J447" s="257"/>
      <c r="K447" s="257"/>
      <c r="L447" s="257"/>
      <c r="M447" s="257"/>
      <c r="N447" s="257"/>
      <c r="O447" s="257"/>
      <c r="P447" s="257"/>
      <c r="Q447" s="257"/>
      <c r="R447" s="257"/>
    </row>
    <row r="448" spans="4:18" ht="14.25">
      <c r="D448" s="257"/>
      <c r="E448" s="257"/>
      <c r="F448" s="257"/>
      <c r="G448" s="257"/>
      <c r="H448" s="257"/>
      <c r="I448" s="257"/>
      <c r="J448" s="257"/>
      <c r="K448" s="257"/>
      <c r="L448" s="257"/>
      <c r="M448" s="257"/>
      <c r="N448" s="257"/>
      <c r="O448" s="257"/>
      <c r="P448" s="257"/>
      <c r="Q448" s="257"/>
      <c r="R448" s="257"/>
    </row>
    <row r="449" spans="4:18" ht="14.25">
      <c r="D449" s="257"/>
      <c r="E449" s="257"/>
      <c r="F449" s="257"/>
      <c r="G449" s="257"/>
      <c r="H449" s="257"/>
      <c r="I449" s="257"/>
      <c r="J449" s="257"/>
      <c r="K449" s="257"/>
      <c r="L449" s="257"/>
      <c r="M449" s="257"/>
      <c r="N449" s="257"/>
      <c r="O449" s="257"/>
      <c r="P449" s="257"/>
      <c r="Q449" s="257"/>
      <c r="R449" s="257"/>
    </row>
    <row r="450" spans="4:18" ht="14.25">
      <c r="D450" s="257"/>
      <c r="E450" s="257"/>
      <c r="F450" s="257"/>
      <c r="G450" s="257"/>
      <c r="H450" s="257"/>
      <c r="I450" s="257"/>
      <c r="J450" s="257"/>
      <c r="K450" s="257"/>
      <c r="L450" s="257"/>
      <c r="M450" s="257"/>
      <c r="N450" s="257"/>
      <c r="O450" s="257"/>
      <c r="P450" s="257"/>
      <c r="Q450" s="257"/>
      <c r="R450" s="257"/>
    </row>
    <row r="451" spans="4:18" ht="14.25">
      <c r="D451" s="257"/>
      <c r="E451" s="257"/>
      <c r="F451" s="257"/>
      <c r="G451" s="257"/>
      <c r="H451" s="257"/>
      <c r="I451" s="257"/>
      <c r="J451" s="257"/>
      <c r="K451" s="257"/>
      <c r="L451" s="257"/>
      <c r="M451" s="257"/>
      <c r="N451" s="257"/>
      <c r="O451" s="257"/>
      <c r="P451" s="257"/>
      <c r="Q451" s="257"/>
      <c r="R451" s="257"/>
    </row>
    <row r="452" spans="4:18" ht="14.25">
      <c r="D452" s="257"/>
      <c r="E452" s="257"/>
      <c r="F452" s="257"/>
      <c r="G452" s="257"/>
      <c r="H452" s="257"/>
      <c r="I452" s="257"/>
      <c r="J452" s="257"/>
      <c r="K452" s="257"/>
      <c r="L452" s="257"/>
      <c r="M452" s="257"/>
      <c r="N452" s="257"/>
      <c r="O452" s="257"/>
      <c r="P452" s="257"/>
      <c r="Q452" s="257"/>
      <c r="R452" s="257"/>
    </row>
    <row r="453" spans="4:18" ht="14.25">
      <c r="D453" s="257"/>
      <c r="E453" s="257"/>
      <c r="F453" s="257"/>
      <c r="G453" s="257"/>
      <c r="H453" s="257"/>
      <c r="I453" s="257"/>
      <c r="J453" s="257"/>
      <c r="K453" s="257"/>
      <c r="L453" s="257"/>
      <c r="M453" s="257"/>
      <c r="N453" s="257"/>
      <c r="O453" s="257"/>
      <c r="P453" s="257"/>
      <c r="Q453" s="257"/>
      <c r="R453" s="257"/>
    </row>
    <row r="454" spans="4:18" ht="14.25">
      <c r="D454" s="257"/>
      <c r="E454" s="257"/>
      <c r="F454" s="257"/>
      <c r="G454" s="257"/>
      <c r="H454" s="257"/>
      <c r="I454" s="257"/>
      <c r="J454" s="257"/>
      <c r="K454" s="257"/>
      <c r="L454" s="257"/>
      <c r="M454" s="257"/>
      <c r="N454" s="257"/>
      <c r="O454" s="257"/>
      <c r="P454" s="257"/>
      <c r="Q454" s="257"/>
      <c r="R454" s="257"/>
    </row>
    <row r="455" spans="4:18" ht="14.25">
      <c r="D455" s="257"/>
      <c r="E455" s="257"/>
      <c r="F455" s="257"/>
      <c r="G455" s="257"/>
      <c r="H455" s="257"/>
      <c r="I455" s="257"/>
      <c r="J455" s="257"/>
      <c r="K455" s="257"/>
      <c r="L455" s="257"/>
      <c r="M455" s="257"/>
      <c r="N455" s="257"/>
      <c r="O455" s="257"/>
      <c r="P455" s="257"/>
      <c r="Q455" s="257"/>
      <c r="R455" s="257"/>
    </row>
    <row r="456" spans="4:18" ht="14.25">
      <c r="D456" s="257"/>
      <c r="E456" s="257"/>
      <c r="F456" s="257"/>
      <c r="G456" s="257"/>
      <c r="H456" s="257"/>
      <c r="I456" s="257"/>
      <c r="J456" s="257"/>
      <c r="K456" s="257"/>
      <c r="L456" s="257"/>
      <c r="M456" s="257"/>
      <c r="N456" s="257"/>
      <c r="O456" s="257"/>
      <c r="P456" s="257"/>
      <c r="Q456" s="257"/>
      <c r="R456" s="257"/>
    </row>
    <row r="457" spans="4:18" ht="14.25">
      <c r="D457" s="257"/>
      <c r="E457" s="257"/>
      <c r="F457" s="257"/>
      <c r="G457" s="257"/>
      <c r="H457" s="257"/>
      <c r="I457" s="257"/>
      <c r="J457" s="257"/>
      <c r="K457" s="257"/>
      <c r="L457" s="257"/>
      <c r="M457" s="257"/>
      <c r="N457" s="257"/>
      <c r="O457" s="257"/>
      <c r="P457" s="257"/>
      <c r="Q457" s="257"/>
      <c r="R457" s="257"/>
    </row>
    <row r="458" spans="4:18" ht="14.25">
      <c r="D458" s="257"/>
      <c r="E458" s="257"/>
      <c r="F458" s="257"/>
      <c r="G458" s="257"/>
      <c r="H458" s="257"/>
      <c r="I458" s="257"/>
      <c r="J458" s="257"/>
      <c r="K458" s="257"/>
      <c r="L458" s="257"/>
      <c r="M458" s="257"/>
      <c r="N458" s="257"/>
      <c r="O458" s="257"/>
      <c r="P458" s="257"/>
      <c r="Q458" s="257"/>
      <c r="R458" s="257"/>
    </row>
    <row r="459" spans="4:18" ht="14.25">
      <c r="D459" s="257"/>
      <c r="E459" s="257"/>
      <c r="F459" s="257"/>
      <c r="G459" s="257"/>
      <c r="H459" s="257"/>
      <c r="I459" s="257"/>
      <c r="J459" s="257"/>
      <c r="K459" s="257"/>
      <c r="L459" s="257"/>
      <c r="M459" s="257"/>
      <c r="N459" s="257"/>
      <c r="O459" s="257"/>
      <c r="P459" s="257"/>
      <c r="Q459" s="257"/>
      <c r="R459" s="257"/>
    </row>
    <row r="460" spans="4:18" ht="14.25">
      <c r="D460" s="257"/>
      <c r="E460" s="257"/>
      <c r="F460" s="257"/>
      <c r="G460" s="257"/>
      <c r="H460" s="257"/>
      <c r="I460" s="257"/>
      <c r="J460" s="257"/>
      <c r="K460" s="257"/>
      <c r="L460" s="257"/>
      <c r="M460" s="257"/>
      <c r="N460" s="257"/>
      <c r="O460" s="257"/>
      <c r="P460" s="257"/>
      <c r="Q460" s="257"/>
      <c r="R460" s="257"/>
    </row>
    <row r="461" spans="4:18" ht="14.25">
      <c r="D461" s="257"/>
      <c r="E461" s="257"/>
      <c r="F461" s="257"/>
      <c r="G461" s="257"/>
      <c r="H461" s="257"/>
      <c r="I461" s="257"/>
      <c r="J461" s="257"/>
      <c r="K461" s="257"/>
      <c r="L461" s="257"/>
      <c r="M461" s="257"/>
      <c r="N461" s="257"/>
      <c r="O461" s="257"/>
      <c r="P461" s="257"/>
      <c r="Q461" s="257"/>
      <c r="R461" s="257"/>
    </row>
    <row r="462" spans="4:18" ht="14.25">
      <c r="D462" s="257"/>
      <c r="E462" s="257"/>
      <c r="F462" s="257"/>
      <c r="G462" s="257"/>
      <c r="H462" s="257"/>
      <c r="I462" s="257"/>
      <c r="J462" s="257"/>
      <c r="K462" s="257"/>
      <c r="L462" s="257"/>
      <c r="M462" s="257"/>
      <c r="N462" s="257"/>
      <c r="O462" s="257"/>
      <c r="P462" s="257"/>
      <c r="Q462" s="257"/>
      <c r="R462" s="257"/>
    </row>
    <row r="463" spans="4:18" ht="14.25">
      <c r="D463" s="257"/>
      <c r="E463" s="257"/>
      <c r="F463" s="257"/>
      <c r="G463" s="257"/>
      <c r="H463" s="257"/>
      <c r="I463" s="257"/>
      <c r="J463" s="257"/>
      <c r="K463" s="257"/>
      <c r="L463" s="257"/>
      <c r="M463" s="257"/>
      <c r="N463" s="257"/>
      <c r="O463" s="257"/>
      <c r="P463" s="257"/>
      <c r="Q463" s="257"/>
      <c r="R463" s="257"/>
    </row>
    <row r="464" spans="4:18" ht="14.25">
      <c r="D464" s="257"/>
      <c r="E464" s="257"/>
      <c r="F464" s="257"/>
      <c r="G464" s="257"/>
      <c r="H464" s="257"/>
      <c r="I464" s="257"/>
      <c r="J464" s="257"/>
      <c r="K464" s="257"/>
      <c r="L464" s="257"/>
      <c r="M464" s="257"/>
      <c r="N464" s="257"/>
      <c r="O464" s="257"/>
      <c r="P464" s="257"/>
      <c r="Q464" s="257"/>
      <c r="R464" s="257"/>
    </row>
    <row r="465" spans="4:18" ht="14.25">
      <c r="D465" s="257"/>
      <c r="E465" s="257"/>
      <c r="F465" s="257"/>
      <c r="G465" s="257"/>
      <c r="H465" s="257"/>
      <c r="I465" s="257"/>
      <c r="J465" s="257"/>
      <c r="K465" s="257"/>
      <c r="L465" s="257"/>
      <c r="M465" s="257"/>
      <c r="N465" s="257"/>
      <c r="O465" s="257"/>
      <c r="P465" s="257"/>
      <c r="Q465" s="257"/>
      <c r="R465" s="257"/>
    </row>
    <row r="466" spans="4:18" ht="14.25">
      <c r="D466" s="257"/>
      <c r="E466" s="257"/>
      <c r="F466" s="257"/>
      <c r="G466" s="257"/>
      <c r="H466" s="257"/>
      <c r="I466" s="257"/>
      <c r="J466" s="257"/>
      <c r="K466" s="257"/>
      <c r="L466" s="257"/>
      <c r="M466" s="257"/>
      <c r="N466" s="257"/>
      <c r="O466" s="257"/>
      <c r="P466" s="257"/>
      <c r="Q466" s="257"/>
      <c r="R466" s="257"/>
    </row>
    <row r="467" spans="4:18" ht="14.25">
      <c r="D467" s="257"/>
      <c r="E467" s="257"/>
      <c r="F467" s="257"/>
      <c r="G467" s="257"/>
      <c r="H467" s="257"/>
      <c r="I467" s="257"/>
      <c r="J467" s="257"/>
      <c r="K467" s="257"/>
      <c r="L467" s="257"/>
      <c r="M467" s="257"/>
      <c r="N467" s="257"/>
      <c r="O467" s="257"/>
      <c r="P467" s="257"/>
      <c r="Q467" s="257"/>
      <c r="R467" s="257"/>
    </row>
    <row r="468" spans="4:18" ht="14.25">
      <c r="D468" s="257"/>
      <c r="E468" s="257"/>
      <c r="F468" s="257"/>
      <c r="G468" s="257"/>
      <c r="H468" s="257"/>
      <c r="I468" s="257"/>
      <c r="J468" s="257"/>
      <c r="K468" s="257"/>
      <c r="L468" s="257"/>
      <c r="M468" s="257"/>
      <c r="N468" s="257"/>
      <c r="O468" s="257"/>
      <c r="P468" s="257"/>
      <c r="Q468" s="257"/>
      <c r="R468" s="257"/>
    </row>
    <row r="469" spans="4:18" ht="14.25">
      <c r="D469" s="257"/>
      <c r="E469" s="257"/>
      <c r="F469" s="257"/>
      <c r="G469" s="257"/>
      <c r="H469" s="257"/>
      <c r="I469" s="257"/>
      <c r="J469" s="257"/>
      <c r="K469" s="257"/>
      <c r="L469" s="257"/>
      <c r="M469" s="257"/>
      <c r="N469" s="257"/>
      <c r="O469" s="257"/>
      <c r="P469" s="257"/>
      <c r="Q469" s="257"/>
      <c r="R469" s="257"/>
    </row>
    <row r="470" spans="4:18" ht="14.25">
      <c r="D470" s="257"/>
      <c r="E470" s="257"/>
      <c r="F470" s="257"/>
      <c r="G470" s="257"/>
      <c r="H470" s="257"/>
      <c r="I470" s="257"/>
      <c r="J470" s="257"/>
      <c r="K470" s="257"/>
      <c r="L470" s="257"/>
      <c r="M470" s="257"/>
      <c r="N470" s="257"/>
      <c r="O470" s="257"/>
      <c r="P470" s="257"/>
      <c r="Q470" s="257"/>
      <c r="R470" s="257"/>
    </row>
    <row r="471" spans="4:18" ht="14.25">
      <c r="D471" s="257"/>
      <c r="E471" s="257"/>
      <c r="F471" s="257"/>
      <c r="G471" s="257"/>
      <c r="H471" s="257"/>
      <c r="I471" s="257"/>
      <c r="J471" s="257"/>
      <c r="K471" s="257"/>
      <c r="L471" s="257"/>
      <c r="M471" s="257"/>
      <c r="N471" s="257"/>
      <c r="O471" s="257"/>
      <c r="P471" s="257"/>
      <c r="Q471" s="257"/>
      <c r="R471" s="257"/>
    </row>
    <row r="472" spans="4:18" ht="14.25">
      <c r="D472" s="257"/>
      <c r="E472" s="257"/>
      <c r="F472" s="257"/>
      <c r="G472" s="257"/>
      <c r="H472" s="257"/>
      <c r="I472" s="257"/>
      <c r="J472" s="257"/>
      <c r="K472" s="257"/>
      <c r="L472" s="257"/>
      <c r="M472" s="257"/>
      <c r="N472" s="257"/>
      <c r="O472" s="257"/>
      <c r="P472" s="257"/>
      <c r="Q472" s="257"/>
      <c r="R472" s="257"/>
    </row>
    <row r="473" spans="4:18" ht="14.25">
      <c r="D473" s="257"/>
      <c r="E473" s="257"/>
      <c r="F473" s="257"/>
      <c r="G473" s="257"/>
      <c r="H473" s="257"/>
      <c r="I473" s="257"/>
      <c r="J473" s="257"/>
      <c r="K473" s="257"/>
      <c r="L473" s="257"/>
      <c r="M473" s="257"/>
      <c r="N473" s="257"/>
      <c r="O473" s="257"/>
      <c r="P473" s="257"/>
      <c r="Q473" s="257"/>
      <c r="R473" s="257"/>
    </row>
    <row r="474" spans="4:18" ht="14.25">
      <c r="D474" s="257"/>
      <c r="E474" s="257"/>
      <c r="F474" s="257"/>
      <c r="G474" s="257"/>
      <c r="H474" s="257"/>
      <c r="I474" s="257"/>
      <c r="J474" s="257"/>
      <c r="K474" s="257"/>
      <c r="L474" s="257"/>
      <c r="M474" s="257"/>
      <c r="N474" s="257"/>
      <c r="O474" s="257"/>
      <c r="P474" s="257"/>
      <c r="Q474" s="257"/>
      <c r="R474" s="257"/>
    </row>
    <row r="475" spans="4:18" ht="14.25">
      <c r="D475" s="257"/>
      <c r="E475" s="257"/>
      <c r="F475" s="257"/>
      <c r="G475" s="257"/>
      <c r="H475" s="257"/>
      <c r="I475" s="257"/>
      <c r="J475" s="257"/>
      <c r="K475" s="257"/>
      <c r="L475" s="257"/>
      <c r="M475" s="257"/>
      <c r="N475" s="257"/>
      <c r="O475" s="257"/>
      <c r="P475" s="257"/>
      <c r="Q475" s="257"/>
      <c r="R475" s="257"/>
    </row>
    <row r="476" spans="4:18" ht="14.25">
      <c r="D476" s="257"/>
      <c r="E476" s="257"/>
      <c r="F476" s="257"/>
      <c r="G476" s="257"/>
      <c r="H476" s="257"/>
      <c r="I476" s="257"/>
      <c r="J476" s="257"/>
      <c r="K476" s="257"/>
      <c r="L476" s="257"/>
      <c r="M476" s="257"/>
      <c r="N476" s="257"/>
      <c r="O476" s="257"/>
      <c r="P476" s="257"/>
      <c r="Q476" s="257"/>
      <c r="R476" s="257"/>
    </row>
    <row r="477" spans="4:18" ht="14.25">
      <c r="D477" s="257"/>
      <c r="E477" s="257"/>
      <c r="F477" s="257"/>
      <c r="G477" s="257"/>
      <c r="H477" s="257"/>
      <c r="I477" s="257"/>
      <c r="J477" s="257"/>
      <c r="K477" s="257"/>
      <c r="L477" s="257"/>
      <c r="M477" s="257"/>
      <c r="N477" s="257"/>
      <c r="O477" s="257"/>
      <c r="P477" s="257"/>
      <c r="Q477" s="257"/>
      <c r="R477" s="257"/>
    </row>
    <row r="478" spans="4:18" ht="14.25">
      <c r="D478" s="257"/>
      <c r="E478" s="257"/>
      <c r="F478" s="257"/>
      <c r="G478" s="257"/>
      <c r="H478" s="257"/>
      <c r="I478" s="257"/>
      <c r="J478" s="257"/>
      <c r="K478" s="257"/>
      <c r="L478" s="257"/>
      <c r="M478" s="257"/>
      <c r="N478" s="257"/>
      <c r="O478" s="257"/>
      <c r="P478" s="257"/>
      <c r="Q478" s="257"/>
      <c r="R478" s="257"/>
    </row>
    <row r="479" spans="4:18" ht="14.25">
      <c r="D479" s="257"/>
      <c r="E479" s="257"/>
      <c r="F479" s="257"/>
      <c r="G479" s="257"/>
      <c r="H479" s="257"/>
      <c r="I479" s="257"/>
      <c r="J479" s="257"/>
      <c r="K479" s="257"/>
      <c r="L479" s="257"/>
      <c r="M479" s="257"/>
      <c r="N479" s="257"/>
      <c r="O479" s="257"/>
      <c r="P479" s="257"/>
      <c r="Q479" s="257"/>
      <c r="R479" s="257"/>
    </row>
    <row r="480" spans="4:18" ht="14.25">
      <c r="D480" s="257"/>
      <c r="E480" s="257"/>
      <c r="F480" s="257"/>
      <c r="G480" s="257"/>
      <c r="H480" s="257"/>
      <c r="I480" s="257"/>
      <c r="J480" s="257"/>
      <c r="K480" s="257"/>
      <c r="L480" s="257"/>
      <c r="M480" s="257"/>
      <c r="N480" s="257"/>
      <c r="O480" s="257"/>
      <c r="P480" s="257"/>
      <c r="Q480" s="257"/>
      <c r="R480" s="257"/>
    </row>
    <row r="481" spans="4:18" ht="14.25">
      <c r="D481" s="257"/>
      <c r="E481" s="257"/>
      <c r="F481" s="257"/>
      <c r="G481" s="257"/>
      <c r="H481" s="257"/>
      <c r="I481" s="257"/>
      <c r="J481" s="257"/>
      <c r="K481" s="257"/>
      <c r="L481" s="257"/>
      <c r="M481" s="257"/>
      <c r="N481" s="257"/>
      <c r="O481" s="257"/>
      <c r="P481" s="257"/>
      <c r="Q481" s="257"/>
      <c r="R481" s="257"/>
    </row>
    <row r="482" spans="4:18" ht="14.25">
      <c r="D482" s="257"/>
      <c r="E482" s="257"/>
      <c r="F482" s="257"/>
      <c r="G482" s="257"/>
      <c r="H482" s="257"/>
      <c r="I482" s="257"/>
      <c r="J482" s="257"/>
      <c r="K482" s="257"/>
      <c r="L482" s="257"/>
      <c r="M482" s="257"/>
      <c r="N482" s="257"/>
      <c r="O482" s="257"/>
      <c r="P482" s="257"/>
      <c r="Q482" s="257"/>
      <c r="R482" s="257"/>
    </row>
    <row r="483" spans="4:18" ht="14.25">
      <c r="D483" s="257"/>
      <c r="E483" s="257"/>
      <c r="F483" s="257"/>
      <c r="G483" s="257"/>
      <c r="H483" s="257"/>
      <c r="I483" s="257"/>
      <c r="J483" s="257"/>
      <c r="K483" s="257"/>
      <c r="L483" s="257"/>
      <c r="M483" s="257"/>
      <c r="N483" s="257"/>
      <c r="O483" s="257"/>
      <c r="P483" s="257"/>
      <c r="Q483" s="257"/>
      <c r="R483" s="257"/>
    </row>
    <row r="484" spans="4:18" ht="14.25">
      <c r="D484" s="257"/>
      <c r="E484" s="257"/>
      <c r="F484" s="257"/>
      <c r="G484" s="257"/>
      <c r="H484" s="257"/>
      <c r="I484" s="257"/>
      <c r="J484" s="257"/>
      <c r="K484" s="257"/>
      <c r="L484" s="257"/>
      <c r="M484" s="257"/>
      <c r="N484" s="257"/>
      <c r="O484" s="257"/>
      <c r="P484" s="257"/>
      <c r="Q484" s="257"/>
      <c r="R484" s="257"/>
    </row>
    <row r="485" spans="4:18" ht="14.25">
      <c r="D485" s="257"/>
      <c r="E485" s="257"/>
      <c r="F485" s="257"/>
      <c r="G485" s="257"/>
      <c r="H485" s="257"/>
      <c r="I485" s="257"/>
      <c r="J485" s="257"/>
      <c r="K485" s="257"/>
      <c r="L485" s="257"/>
      <c r="M485" s="257"/>
      <c r="N485" s="257"/>
      <c r="O485" s="257"/>
      <c r="P485" s="257"/>
      <c r="Q485" s="257"/>
      <c r="R485" s="257"/>
    </row>
    <row r="486" spans="4:18" ht="14.25">
      <c r="D486" s="257"/>
      <c r="E486" s="257"/>
      <c r="F486" s="257"/>
      <c r="G486" s="257"/>
      <c r="H486" s="257"/>
      <c r="I486" s="257"/>
      <c r="J486" s="257"/>
      <c r="K486" s="257"/>
      <c r="L486" s="257"/>
      <c r="M486" s="257"/>
      <c r="N486" s="257"/>
      <c r="O486" s="257"/>
      <c r="P486" s="257"/>
      <c r="Q486" s="257"/>
      <c r="R486" s="257"/>
    </row>
    <row r="487" spans="4:18" ht="14.25">
      <c r="D487" s="257"/>
      <c r="E487" s="257"/>
      <c r="F487" s="257"/>
      <c r="G487" s="257"/>
      <c r="H487" s="257"/>
      <c r="I487" s="257"/>
      <c r="J487" s="257"/>
      <c r="K487" s="257"/>
      <c r="L487" s="257"/>
      <c r="M487" s="257"/>
      <c r="N487" s="257"/>
      <c r="O487" s="257"/>
      <c r="P487" s="257"/>
      <c r="Q487" s="257"/>
      <c r="R487" s="257"/>
    </row>
    <row r="488" spans="4:18" ht="14.25">
      <c r="D488" s="257"/>
      <c r="E488" s="257"/>
      <c r="F488" s="257"/>
      <c r="G488" s="257"/>
      <c r="H488" s="257"/>
      <c r="I488" s="257"/>
      <c r="J488" s="257"/>
      <c r="K488" s="257"/>
      <c r="L488" s="257"/>
      <c r="M488" s="257"/>
      <c r="N488" s="257"/>
      <c r="O488" s="257"/>
      <c r="P488" s="257"/>
      <c r="Q488" s="257"/>
      <c r="R488" s="257"/>
    </row>
    <row r="489" spans="4:18" ht="14.25">
      <c r="D489" s="257"/>
      <c r="E489" s="257"/>
      <c r="F489" s="257"/>
      <c r="G489" s="257"/>
      <c r="H489" s="257"/>
      <c r="I489" s="257"/>
      <c r="J489" s="257"/>
      <c r="K489" s="257"/>
      <c r="L489" s="257"/>
      <c r="M489" s="257"/>
      <c r="N489" s="257"/>
      <c r="O489" s="257"/>
      <c r="P489" s="257"/>
      <c r="Q489" s="257"/>
      <c r="R489" s="257"/>
    </row>
    <row r="490" spans="4:18" ht="14.25">
      <c r="D490" s="257"/>
      <c r="E490" s="257"/>
      <c r="F490" s="257"/>
      <c r="G490" s="257"/>
      <c r="H490" s="257"/>
      <c r="I490" s="257"/>
      <c r="J490" s="257"/>
      <c r="K490" s="257"/>
      <c r="L490" s="257"/>
      <c r="M490" s="257"/>
      <c r="N490" s="257"/>
      <c r="O490" s="257"/>
      <c r="P490" s="257"/>
      <c r="Q490" s="257"/>
      <c r="R490" s="257"/>
    </row>
    <row r="491" spans="4:18" ht="14.25">
      <c r="D491" s="257"/>
      <c r="E491" s="257"/>
      <c r="F491" s="257"/>
      <c r="G491" s="257"/>
      <c r="H491" s="257"/>
      <c r="I491" s="257"/>
      <c r="J491" s="257"/>
      <c r="K491" s="257"/>
      <c r="L491" s="257"/>
      <c r="M491" s="257"/>
      <c r="N491" s="257"/>
      <c r="O491" s="257"/>
      <c r="P491" s="257"/>
      <c r="Q491" s="257"/>
      <c r="R491" s="257"/>
    </row>
    <row r="492" spans="4:18" ht="14.25">
      <c r="D492" s="257"/>
      <c r="E492" s="257"/>
      <c r="F492" s="257"/>
      <c r="G492" s="257"/>
      <c r="H492" s="257"/>
      <c r="I492" s="257"/>
      <c r="J492" s="257"/>
      <c r="K492" s="257"/>
      <c r="L492" s="257"/>
      <c r="M492" s="257"/>
      <c r="N492" s="257"/>
      <c r="O492" s="257"/>
      <c r="P492" s="257"/>
      <c r="Q492" s="257"/>
      <c r="R492" s="257"/>
    </row>
    <row r="493" spans="4:18" ht="14.25">
      <c r="D493" s="257"/>
      <c r="E493" s="257"/>
      <c r="F493" s="257"/>
      <c r="G493" s="257"/>
      <c r="H493" s="257"/>
      <c r="I493" s="257"/>
      <c r="J493" s="257"/>
      <c r="K493" s="257"/>
      <c r="L493" s="257"/>
      <c r="M493" s="257"/>
      <c r="N493" s="257"/>
      <c r="O493" s="257"/>
      <c r="P493" s="257"/>
      <c r="Q493" s="257"/>
      <c r="R493" s="257"/>
    </row>
    <row r="494" spans="4:18" ht="14.25">
      <c r="D494" s="257"/>
      <c r="E494" s="257"/>
      <c r="F494" s="257"/>
      <c r="G494" s="257"/>
      <c r="H494" s="257"/>
      <c r="I494" s="257"/>
      <c r="J494" s="257"/>
      <c r="K494" s="257"/>
      <c r="L494" s="257"/>
      <c r="M494" s="257"/>
      <c r="N494" s="257"/>
      <c r="O494" s="257"/>
      <c r="P494" s="257"/>
      <c r="Q494" s="257"/>
      <c r="R494" s="257"/>
    </row>
    <row r="495" spans="4:18" ht="14.25">
      <c r="D495" s="257"/>
      <c r="E495" s="257"/>
      <c r="F495" s="257"/>
      <c r="G495" s="257"/>
      <c r="H495" s="257"/>
      <c r="I495" s="257"/>
      <c r="J495" s="257"/>
      <c r="K495" s="257"/>
      <c r="L495" s="257"/>
      <c r="M495" s="257"/>
      <c r="N495" s="257"/>
      <c r="O495" s="257"/>
      <c r="P495" s="257"/>
      <c r="Q495" s="257"/>
      <c r="R495" s="257"/>
    </row>
    <row r="496" spans="4:18" ht="14.25">
      <c r="D496" s="257"/>
      <c r="E496" s="257"/>
      <c r="F496" s="257"/>
      <c r="G496" s="257"/>
      <c r="H496" s="257"/>
      <c r="I496" s="257"/>
      <c r="J496" s="257"/>
      <c r="K496" s="257"/>
      <c r="L496" s="257"/>
      <c r="M496" s="257"/>
      <c r="N496" s="257"/>
      <c r="O496" s="257"/>
      <c r="P496" s="257"/>
      <c r="Q496" s="257"/>
      <c r="R496" s="257"/>
    </row>
    <row r="497" spans="4:18" ht="14.25">
      <c r="D497" s="257"/>
      <c r="E497" s="257"/>
      <c r="F497" s="257"/>
      <c r="G497" s="257"/>
      <c r="H497" s="257"/>
      <c r="I497" s="257"/>
      <c r="J497" s="257"/>
      <c r="K497" s="257"/>
      <c r="L497" s="257"/>
      <c r="M497" s="257"/>
      <c r="N497" s="257"/>
      <c r="O497" s="257"/>
      <c r="P497" s="257"/>
      <c r="Q497" s="257"/>
      <c r="R497" s="257"/>
    </row>
    <row r="498" spans="4:18" ht="14.25">
      <c r="D498" s="257"/>
      <c r="E498" s="257"/>
      <c r="F498" s="257"/>
      <c r="G498" s="257"/>
      <c r="H498" s="257"/>
      <c r="I498" s="257"/>
      <c r="J498" s="257"/>
      <c r="K498" s="257"/>
      <c r="L498" s="257"/>
      <c r="M498" s="257"/>
      <c r="N498" s="257"/>
      <c r="O498" s="257"/>
      <c r="P498" s="257"/>
      <c r="Q498" s="257"/>
      <c r="R498" s="257"/>
    </row>
    <row r="499" spans="4:18" ht="14.25">
      <c r="D499" s="257"/>
      <c r="E499" s="257"/>
      <c r="F499" s="257"/>
      <c r="G499" s="257"/>
      <c r="H499" s="257"/>
      <c r="I499" s="257"/>
      <c r="J499" s="257"/>
      <c r="K499" s="257"/>
      <c r="L499" s="257"/>
      <c r="M499" s="257"/>
      <c r="N499" s="257"/>
      <c r="O499" s="257"/>
      <c r="P499" s="257"/>
      <c r="Q499" s="257"/>
      <c r="R499" s="257"/>
    </row>
    <row r="500" spans="4:18" ht="14.25">
      <c r="D500" s="257"/>
      <c r="E500" s="257"/>
      <c r="F500" s="257"/>
      <c r="G500" s="257"/>
      <c r="H500" s="257"/>
      <c r="I500" s="257"/>
      <c r="J500" s="257"/>
      <c r="K500" s="257"/>
      <c r="L500" s="257"/>
      <c r="M500" s="257"/>
      <c r="N500" s="257"/>
      <c r="O500" s="257"/>
      <c r="P500" s="257"/>
      <c r="Q500" s="257"/>
      <c r="R500" s="257"/>
    </row>
    <row r="501" spans="4:18" ht="14.25">
      <c r="D501" s="257"/>
      <c r="E501" s="257"/>
      <c r="F501" s="257"/>
      <c r="G501" s="257"/>
      <c r="H501" s="257"/>
      <c r="I501" s="257"/>
      <c r="J501" s="257"/>
      <c r="K501" s="257"/>
      <c r="L501" s="257"/>
      <c r="M501" s="257"/>
      <c r="N501" s="257"/>
      <c r="O501" s="257"/>
      <c r="P501" s="257"/>
      <c r="Q501" s="257"/>
      <c r="R501" s="257"/>
    </row>
    <row r="502" spans="4:18" ht="14.25">
      <c r="D502" s="257"/>
      <c r="E502" s="257"/>
      <c r="F502" s="257"/>
      <c r="G502" s="257"/>
      <c r="H502" s="257"/>
      <c r="I502" s="257"/>
      <c r="J502" s="257"/>
      <c r="K502" s="257"/>
      <c r="L502" s="257"/>
      <c r="M502" s="257"/>
      <c r="N502" s="257"/>
      <c r="O502" s="257"/>
      <c r="P502" s="257"/>
      <c r="Q502" s="257"/>
      <c r="R502" s="257"/>
    </row>
    <row r="503" spans="4:18" ht="14.25">
      <c r="D503" s="257"/>
      <c r="E503" s="257"/>
      <c r="F503" s="257"/>
      <c r="G503" s="257"/>
      <c r="H503" s="257"/>
      <c r="I503" s="257"/>
      <c r="J503" s="257"/>
      <c r="K503" s="257"/>
      <c r="L503" s="257"/>
      <c r="M503" s="257"/>
      <c r="N503" s="257"/>
      <c r="O503" s="257"/>
      <c r="P503" s="257"/>
      <c r="Q503" s="257"/>
      <c r="R503" s="257"/>
    </row>
    <row r="504" spans="4:18" ht="14.25">
      <c r="D504" s="257"/>
      <c r="E504" s="257"/>
      <c r="F504" s="257"/>
      <c r="G504" s="257"/>
      <c r="H504" s="257"/>
      <c r="I504" s="257"/>
      <c r="J504" s="257"/>
      <c r="K504" s="257"/>
      <c r="L504" s="257"/>
      <c r="M504" s="257"/>
      <c r="N504" s="257"/>
      <c r="O504" s="257"/>
      <c r="P504" s="257"/>
      <c r="Q504" s="257"/>
      <c r="R504" s="257"/>
    </row>
    <row r="505" spans="4:18" ht="14.25">
      <c r="D505" s="257"/>
      <c r="E505" s="257"/>
      <c r="F505" s="257"/>
      <c r="G505" s="257"/>
      <c r="H505" s="257"/>
      <c r="I505" s="257"/>
      <c r="J505" s="257"/>
      <c r="K505" s="257"/>
      <c r="L505" s="257"/>
      <c r="M505" s="257"/>
      <c r="N505" s="257"/>
      <c r="O505" s="257"/>
      <c r="P505" s="257"/>
      <c r="Q505" s="257"/>
      <c r="R505" s="257"/>
    </row>
    <row r="506" spans="4:18" ht="14.25">
      <c r="D506" s="257"/>
      <c r="E506" s="257"/>
      <c r="F506" s="257"/>
      <c r="G506" s="257"/>
      <c r="H506" s="257"/>
      <c r="I506" s="257"/>
      <c r="J506" s="257"/>
      <c r="K506" s="257"/>
      <c r="L506" s="257"/>
      <c r="M506" s="257"/>
      <c r="N506" s="257"/>
      <c r="O506" s="257"/>
      <c r="P506" s="257"/>
      <c r="Q506" s="257"/>
      <c r="R506" s="257"/>
    </row>
    <row r="507" spans="4:18" ht="14.25">
      <c r="D507" s="257"/>
      <c r="E507" s="257"/>
      <c r="F507" s="257"/>
      <c r="G507" s="257"/>
      <c r="H507" s="257"/>
      <c r="I507" s="257"/>
      <c r="J507" s="257"/>
      <c r="K507" s="257"/>
      <c r="L507" s="257"/>
      <c r="M507" s="257"/>
      <c r="N507" s="257"/>
      <c r="O507" s="257"/>
      <c r="P507" s="257"/>
      <c r="Q507" s="257"/>
      <c r="R507" s="257"/>
    </row>
    <row r="508" spans="4:18" ht="14.25">
      <c r="D508" s="257"/>
      <c r="E508" s="257"/>
      <c r="F508" s="257"/>
      <c r="G508" s="257"/>
      <c r="H508" s="257"/>
      <c r="I508" s="257"/>
      <c r="J508" s="257"/>
      <c r="K508" s="257"/>
      <c r="L508" s="257"/>
      <c r="M508" s="257"/>
      <c r="N508" s="257"/>
      <c r="O508" s="257"/>
      <c r="P508" s="257"/>
      <c r="Q508" s="257"/>
      <c r="R508" s="257"/>
    </row>
    <row r="509" spans="4:18" ht="14.25">
      <c r="D509" s="257"/>
      <c r="E509" s="257"/>
      <c r="F509" s="257"/>
      <c r="G509" s="257"/>
      <c r="H509" s="257"/>
      <c r="I509" s="257"/>
      <c r="J509" s="257"/>
      <c r="K509" s="257"/>
      <c r="L509" s="257"/>
      <c r="M509" s="257"/>
      <c r="N509" s="257"/>
      <c r="O509" s="257"/>
      <c r="P509" s="257"/>
      <c r="Q509" s="257"/>
      <c r="R509" s="257"/>
    </row>
    <row r="510" spans="4:18" ht="14.25">
      <c r="D510" s="257"/>
      <c r="E510" s="257"/>
      <c r="F510" s="257"/>
      <c r="G510" s="257"/>
      <c r="H510" s="257"/>
      <c r="I510" s="257"/>
      <c r="J510" s="257"/>
      <c r="K510" s="257"/>
      <c r="L510" s="257"/>
      <c r="M510" s="257"/>
      <c r="N510" s="257"/>
      <c r="O510" s="257"/>
      <c r="P510" s="257"/>
      <c r="Q510" s="257"/>
      <c r="R510" s="257"/>
    </row>
    <row r="511" spans="4:18" ht="14.25">
      <c r="D511" s="257"/>
      <c r="E511" s="257"/>
      <c r="F511" s="257"/>
      <c r="G511" s="257"/>
      <c r="H511" s="257"/>
      <c r="I511" s="257"/>
      <c r="J511" s="257"/>
      <c r="K511" s="257"/>
      <c r="L511" s="257"/>
      <c r="M511" s="257"/>
      <c r="N511" s="257"/>
      <c r="O511" s="257"/>
      <c r="P511" s="257"/>
      <c r="Q511" s="257"/>
      <c r="R511" s="257"/>
    </row>
    <row r="512" spans="4:18" ht="14.25">
      <c r="D512" s="257"/>
      <c r="E512" s="257"/>
      <c r="F512" s="257"/>
      <c r="G512" s="257"/>
      <c r="H512" s="257"/>
      <c r="I512" s="257"/>
      <c r="J512" s="257"/>
      <c r="K512" s="257"/>
      <c r="L512" s="257"/>
      <c r="M512" s="257"/>
      <c r="N512" s="257"/>
      <c r="O512" s="257"/>
      <c r="P512" s="257"/>
      <c r="Q512" s="257"/>
      <c r="R512" s="257"/>
    </row>
    <row r="513" spans="4:18" ht="14.25">
      <c r="D513" s="257"/>
      <c r="E513" s="257"/>
      <c r="F513" s="257"/>
      <c r="G513" s="257"/>
      <c r="H513" s="257"/>
      <c r="I513" s="257"/>
      <c r="J513" s="257"/>
      <c r="K513" s="257"/>
      <c r="L513" s="257"/>
      <c r="M513" s="257"/>
      <c r="N513" s="257"/>
      <c r="O513" s="257"/>
      <c r="P513" s="257"/>
      <c r="Q513" s="257"/>
      <c r="R513" s="257"/>
    </row>
    <row r="514" spans="4:18" ht="14.25">
      <c r="D514" s="257"/>
      <c r="E514" s="257"/>
      <c r="F514" s="257"/>
      <c r="G514" s="257"/>
      <c r="H514" s="257"/>
      <c r="I514" s="257"/>
      <c r="J514" s="257"/>
      <c r="K514" s="257"/>
      <c r="L514" s="257"/>
      <c r="M514" s="257"/>
      <c r="N514" s="257"/>
      <c r="O514" s="257"/>
      <c r="P514" s="257"/>
      <c r="Q514" s="257"/>
      <c r="R514" s="257"/>
    </row>
    <row r="515" spans="4:18" ht="14.25">
      <c r="D515" s="257"/>
      <c r="E515" s="257"/>
      <c r="F515" s="257"/>
      <c r="G515" s="257"/>
      <c r="H515" s="257"/>
      <c r="I515" s="257"/>
      <c r="J515" s="257"/>
      <c r="K515" s="257"/>
      <c r="L515" s="257"/>
      <c r="M515" s="257"/>
      <c r="N515" s="257"/>
      <c r="O515" s="257"/>
      <c r="P515" s="257"/>
      <c r="Q515" s="257"/>
      <c r="R515" s="257"/>
    </row>
    <row r="516" spans="4:18" ht="14.25">
      <c r="D516" s="257"/>
      <c r="E516" s="257"/>
      <c r="F516" s="257"/>
      <c r="G516" s="257"/>
      <c r="H516" s="257"/>
      <c r="I516" s="257"/>
      <c r="J516" s="257"/>
      <c r="K516" s="257"/>
      <c r="L516" s="257"/>
      <c r="M516" s="257"/>
      <c r="N516" s="257"/>
      <c r="O516" s="257"/>
      <c r="P516" s="257"/>
      <c r="Q516" s="257"/>
      <c r="R516" s="257"/>
    </row>
    <row r="517" spans="4:18" ht="14.25">
      <c r="D517" s="257"/>
      <c r="E517" s="257"/>
      <c r="F517" s="257"/>
      <c r="G517" s="257"/>
      <c r="H517" s="257"/>
      <c r="I517" s="257"/>
      <c r="J517" s="257"/>
      <c r="K517" s="257"/>
      <c r="L517" s="257"/>
      <c r="M517" s="257"/>
      <c r="N517" s="257"/>
      <c r="O517" s="257"/>
      <c r="P517" s="257"/>
      <c r="Q517" s="257"/>
      <c r="R517" s="257"/>
    </row>
    <row r="518" spans="4:18" ht="14.25">
      <c r="D518" s="257"/>
      <c r="E518" s="257"/>
      <c r="F518" s="257"/>
      <c r="G518" s="257"/>
      <c r="H518" s="257"/>
      <c r="I518" s="257"/>
      <c r="J518" s="257"/>
      <c r="K518" s="257"/>
      <c r="L518" s="257"/>
      <c r="M518" s="257"/>
      <c r="N518" s="257"/>
      <c r="O518" s="257"/>
      <c r="P518" s="257"/>
      <c r="Q518" s="257"/>
      <c r="R518" s="257"/>
    </row>
    <row r="519" spans="4:18" ht="14.25">
      <c r="D519" s="257"/>
      <c r="E519" s="257"/>
      <c r="F519" s="257"/>
      <c r="G519" s="257"/>
      <c r="H519" s="257"/>
      <c r="I519" s="257"/>
      <c r="J519" s="257"/>
      <c r="K519" s="257"/>
      <c r="L519" s="257"/>
      <c r="M519" s="257"/>
      <c r="N519" s="257"/>
      <c r="O519" s="257"/>
      <c r="P519" s="257"/>
      <c r="Q519" s="257"/>
      <c r="R519" s="257"/>
    </row>
    <row r="520" spans="4:18" ht="14.25">
      <c r="D520" s="257"/>
      <c r="E520" s="257"/>
      <c r="F520" s="257"/>
      <c r="G520" s="257"/>
      <c r="H520" s="257"/>
      <c r="I520" s="257"/>
      <c r="J520" s="257"/>
      <c r="K520" s="257"/>
      <c r="L520" s="257"/>
      <c r="M520" s="257"/>
      <c r="N520" s="257"/>
      <c r="O520" s="257"/>
      <c r="P520" s="257"/>
      <c r="Q520" s="257"/>
      <c r="R520" s="257"/>
    </row>
    <row r="521" spans="4:18" ht="14.25">
      <c r="D521" s="257"/>
      <c r="E521" s="257"/>
      <c r="F521" s="257"/>
      <c r="G521" s="257"/>
      <c r="H521" s="257"/>
      <c r="I521" s="257"/>
      <c r="J521" s="257"/>
      <c r="K521" s="257"/>
      <c r="L521" s="257"/>
      <c r="M521" s="257"/>
      <c r="N521" s="257"/>
      <c r="O521" s="257"/>
      <c r="P521" s="257"/>
      <c r="Q521" s="257"/>
      <c r="R521" s="257"/>
    </row>
    <row r="522" spans="4:18" ht="14.25">
      <c r="D522" s="257"/>
      <c r="E522" s="257"/>
      <c r="F522" s="257"/>
      <c r="G522" s="257"/>
      <c r="H522" s="257"/>
      <c r="I522" s="257"/>
      <c r="J522" s="257"/>
      <c r="K522" s="257"/>
      <c r="L522" s="257"/>
      <c r="M522" s="257"/>
      <c r="N522" s="257"/>
      <c r="O522" s="257"/>
      <c r="P522" s="257"/>
      <c r="Q522" s="257"/>
      <c r="R522" s="257"/>
    </row>
    <row r="523" spans="4:18" ht="14.25">
      <c r="D523" s="257"/>
      <c r="E523" s="257"/>
      <c r="F523" s="257"/>
      <c r="G523" s="257"/>
      <c r="H523" s="257"/>
      <c r="I523" s="257"/>
      <c r="J523" s="257"/>
      <c r="K523" s="257"/>
      <c r="L523" s="257"/>
      <c r="M523" s="257"/>
      <c r="N523" s="257"/>
      <c r="O523" s="257"/>
      <c r="P523" s="257"/>
      <c r="Q523" s="257"/>
      <c r="R523" s="257"/>
    </row>
    <row r="524" spans="4:18" ht="14.25">
      <c r="D524" s="257"/>
      <c r="E524" s="257"/>
      <c r="F524" s="257"/>
      <c r="G524" s="257"/>
      <c r="H524" s="257"/>
      <c r="I524" s="257"/>
      <c r="J524" s="257"/>
      <c r="K524" s="257"/>
      <c r="L524" s="257"/>
      <c r="M524" s="257"/>
      <c r="N524" s="257"/>
      <c r="O524" s="257"/>
      <c r="P524" s="257"/>
      <c r="Q524" s="257"/>
      <c r="R524" s="257"/>
    </row>
    <row r="525" spans="4:18" ht="14.25">
      <c r="D525" s="257"/>
      <c r="E525" s="257"/>
      <c r="F525" s="257"/>
      <c r="G525" s="257"/>
      <c r="H525" s="257"/>
      <c r="I525" s="257"/>
      <c r="J525" s="257"/>
      <c r="K525" s="257"/>
      <c r="L525" s="257"/>
      <c r="M525" s="257"/>
      <c r="N525" s="257"/>
      <c r="O525" s="257"/>
      <c r="P525" s="257"/>
      <c r="Q525" s="257"/>
      <c r="R525" s="257"/>
    </row>
    <row r="526" spans="4:18" ht="14.25">
      <c r="D526" s="257"/>
      <c r="E526" s="257"/>
      <c r="F526" s="257"/>
      <c r="G526" s="257"/>
      <c r="H526" s="257"/>
      <c r="I526" s="257"/>
      <c r="J526" s="257"/>
      <c r="K526" s="257"/>
      <c r="L526" s="257"/>
      <c r="M526" s="257"/>
      <c r="N526" s="257"/>
      <c r="O526" s="257"/>
      <c r="P526" s="257"/>
      <c r="Q526" s="257"/>
      <c r="R526" s="257"/>
    </row>
    <row r="527" spans="4:18" ht="14.25">
      <c r="D527" s="257"/>
      <c r="E527" s="257"/>
      <c r="F527" s="257"/>
      <c r="G527" s="257"/>
      <c r="H527" s="257"/>
      <c r="I527" s="257"/>
      <c r="J527" s="257"/>
      <c r="K527" s="257"/>
      <c r="L527" s="257"/>
      <c r="M527" s="257"/>
      <c r="N527" s="257"/>
      <c r="O527" s="257"/>
      <c r="P527" s="257"/>
      <c r="Q527" s="257"/>
      <c r="R527" s="257"/>
    </row>
    <row r="528" spans="4:18" ht="14.25">
      <c r="D528" s="257"/>
      <c r="E528" s="257"/>
      <c r="F528" s="257"/>
      <c r="G528" s="257"/>
      <c r="H528" s="257"/>
      <c r="I528" s="257"/>
      <c r="J528" s="257"/>
      <c r="K528" s="257"/>
      <c r="L528" s="257"/>
      <c r="M528" s="257"/>
      <c r="N528" s="257"/>
      <c r="O528" s="257"/>
      <c r="P528" s="257"/>
      <c r="Q528" s="257"/>
      <c r="R528" s="257"/>
    </row>
    <row r="529" spans="4:18" ht="14.25">
      <c r="D529" s="257"/>
      <c r="E529" s="257"/>
      <c r="F529" s="257"/>
      <c r="G529" s="257"/>
      <c r="H529" s="257"/>
      <c r="I529" s="257"/>
      <c r="J529" s="257"/>
      <c r="K529" s="257"/>
      <c r="L529" s="257"/>
      <c r="M529" s="257"/>
      <c r="N529" s="257"/>
      <c r="O529" s="257"/>
      <c r="P529" s="257"/>
      <c r="Q529" s="257"/>
      <c r="R529" s="257"/>
    </row>
    <row r="530" spans="4:18" ht="14.25">
      <c r="D530" s="257"/>
      <c r="E530" s="257"/>
      <c r="F530" s="257"/>
      <c r="G530" s="257"/>
      <c r="H530" s="257"/>
      <c r="I530" s="257"/>
      <c r="J530" s="257"/>
      <c r="K530" s="257"/>
      <c r="L530" s="257"/>
      <c r="M530" s="257"/>
      <c r="N530" s="257"/>
      <c r="O530" s="257"/>
      <c r="P530" s="257"/>
      <c r="Q530" s="257"/>
      <c r="R530" s="257"/>
    </row>
    <row r="531" spans="4:18" ht="14.25">
      <c r="D531" s="257"/>
      <c r="E531" s="257"/>
      <c r="F531" s="257"/>
      <c r="G531" s="257"/>
      <c r="H531" s="257"/>
      <c r="I531" s="257"/>
      <c r="J531" s="257"/>
      <c r="K531" s="257"/>
      <c r="L531" s="257"/>
      <c r="M531" s="257"/>
      <c r="N531" s="257"/>
      <c r="O531" s="257"/>
      <c r="P531" s="257"/>
      <c r="Q531" s="257"/>
      <c r="R531" s="257"/>
    </row>
    <row r="532" spans="4:18" ht="14.25">
      <c r="D532" s="257"/>
      <c r="E532" s="257"/>
      <c r="F532" s="257"/>
      <c r="G532" s="257"/>
      <c r="H532" s="257"/>
      <c r="I532" s="257"/>
      <c r="J532" s="257"/>
      <c r="K532" s="257"/>
      <c r="L532" s="257"/>
      <c r="M532" s="257"/>
      <c r="N532" s="257"/>
      <c r="O532" s="257"/>
      <c r="P532" s="257"/>
      <c r="Q532" s="257"/>
      <c r="R532" s="257"/>
    </row>
    <row r="533" spans="4:18" ht="14.25">
      <c r="D533" s="257"/>
      <c r="E533" s="257"/>
      <c r="F533" s="257"/>
      <c r="G533" s="257"/>
      <c r="H533" s="257"/>
      <c r="I533" s="257"/>
      <c r="J533" s="257"/>
      <c r="K533" s="257"/>
      <c r="L533" s="257"/>
      <c r="M533" s="257"/>
      <c r="N533" s="257"/>
      <c r="O533" s="257"/>
      <c r="P533" s="257"/>
      <c r="Q533" s="257"/>
      <c r="R533" s="257"/>
    </row>
    <row r="534" spans="4:18" ht="14.25">
      <c r="D534" s="257"/>
      <c r="E534" s="257"/>
      <c r="F534" s="257"/>
      <c r="G534" s="257"/>
      <c r="H534" s="257"/>
      <c r="I534" s="257"/>
      <c r="J534" s="257"/>
      <c r="K534" s="257"/>
      <c r="L534" s="257"/>
      <c r="M534" s="257"/>
      <c r="N534" s="257"/>
      <c r="O534" s="257"/>
      <c r="P534" s="257"/>
      <c r="Q534" s="257"/>
      <c r="R534" s="257"/>
    </row>
    <row r="535" spans="4:18" ht="14.25">
      <c r="D535" s="257"/>
      <c r="E535" s="257"/>
      <c r="F535" s="257"/>
      <c r="G535" s="257"/>
      <c r="H535" s="257"/>
      <c r="I535" s="257"/>
      <c r="J535" s="257"/>
      <c r="K535" s="257"/>
      <c r="L535" s="257"/>
      <c r="M535" s="257"/>
      <c r="N535" s="257"/>
      <c r="O535" s="257"/>
      <c r="P535" s="257"/>
      <c r="Q535" s="257"/>
      <c r="R535" s="257"/>
    </row>
    <row r="536" spans="4:18" ht="14.25">
      <c r="D536" s="257"/>
      <c r="E536" s="257"/>
      <c r="F536" s="257"/>
      <c r="G536" s="257"/>
      <c r="H536" s="257"/>
      <c r="I536" s="257"/>
      <c r="J536" s="257"/>
      <c r="K536" s="257"/>
      <c r="L536" s="257"/>
      <c r="M536" s="257"/>
      <c r="N536" s="257"/>
      <c r="O536" s="257"/>
      <c r="P536" s="257"/>
      <c r="Q536" s="257"/>
      <c r="R536" s="257"/>
    </row>
    <row r="537" spans="4:18" ht="14.25">
      <c r="D537" s="257"/>
      <c r="E537" s="257"/>
      <c r="F537" s="257"/>
      <c r="G537" s="257"/>
      <c r="H537" s="257"/>
      <c r="I537" s="257"/>
      <c r="J537" s="257"/>
      <c r="K537" s="257"/>
      <c r="L537" s="257"/>
      <c r="M537" s="257"/>
      <c r="N537" s="257"/>
      <c r="O537" s="257"/>
      <c r="P537" s="257"/>
      <c r="Q537" s="257"/>
      <c r="R537" s="257"/>
    </row>
    <row r="538" spans="4:18" ht="14.25">
      <c r="D538" s="257"/>
      <c r="E538" s="257"/>
      <c r="F538" s="257"/>
      <c r="G538" s="257"/>
      <c r="H538" s="257"/>
      <c r="I538" s="257"/>
      <c r="J538" s="257"/>
      <c r="K538" s="257"/>
      <c r="L538" s="257"/>
      <c r="M538" s="257"/>
      <c r="N538" s="257"/>
      <c r="O538" s="257"/>
      <c r="P538" s="257"/>
      <c r="Q538" s="257"/>
      <c r="R538" s="257"/>
    </row>
    <row r="539" spans="4:18" ht="14.25">
      <c r="D539" s="257"/>
      <c r="E539" s="257"/>
      <c r="F539" s="257"/>
      <c r="G539" s="257"/>
      <c r="H539" s="257"/>
      <c r="I539" s="257"/>
      <c r="J539" s="257"/>
      <c r="K539" s="257"/>
      <c r="L539" s="257"/>
      <c r="M539" s="257"/>
      <c r="N539" s="257"/>
      <c r="O539" s="257"/>
      <c r="P539" s="257"/>
      <c r="Q539" s="257"/>
      <c r="R539" s="257"/>
    </row>
    <row r="540" spans="4:18" ht="14.25">
      <c r="D540" s="257"/>
      <c r="E540" s="257"/>
      <c r="F540" s="257"/>
      <c r="G540" s="257"/>
      <c r="H540" s="257"/>
      <c r="I540" s="257"/>
      <c r="J540" s="257"/>
      <c r="K540" s="257"/>
      <c r="L540" s="257"/>
      <c r="M540" s="257"/>
      <c r="N540" s="257"/>
      <c r="O540" s="257"/>
      <c r="P540" s="257"/>
      <c r="Q540" s="257"/>
      <c r="R540" s="257"/>
    </row>
    <row r="541" spans="4:18" ht="14.25">
      <c r="D541" s="257"/>
      <c r="E541" s="257"/>
      <c r="F541" s="257"/>
      <c r="G541" s="257"/>
      <c r="H541" s="257"/>
      <c r="I541" s="257"/>
      <c r="J541" s="257"/>
      <c r="K541" s="257"/>
      <c r="L541" s="257"/>
      <c r="M541" s="257"/>
      <c r="N541" s="257"/>
      <c r="O541" s="257"/>
      <c r="P541" s="257"/>
      <c r="Q541" s="257"/>
      <c r="R541" s="257"/>
    </row>
    <row r="542" spans="4:18" ht="14.25">
      <c r="D542" s="257"/>
      <c r="E542" s="257"/>
      <c r="F542" s="257"/>
      <c r="G542" s="257"/>
      <c r="H542" s="257"/>
      <c r="I542" s="257"/>
      <c r="J542" s="257"/>
      <c r="K542" s="257"/>
      <c r="L542" s="257"/>
      <c r="M542" s="257"/>
      <c r="N542" s="257"/>
      <c r="O542" s="257"/>
      <c r="P542" s="257"/>
      <c r="Q542" s="257"/>
      <c r="R542" s="257"/>
    </row>
    <row r="543" spans="4:18" ht="14.25">
      <c r="D543" s="257"/>
      <c r="E543" s="257"/>
      <c r="F543" s="257"/>
      <c r="G543" s="257"/>
      <c r="H543" s="257"/>
      <c r="I543" s="257"/>
      <c r="J543" s="257"/>
      <c r="K543" s="257"/>
      <c r="L543" s="257"/>
      <c r="M543" s="257"/>
      <c r="N543" s="257"/>
      <c r="O543" s="257"/>
      <c r="P543" s="257"/>
      <c r="Q543" s="257"/>
      <c r="R543" s="257"/>
    </row>
    <row r="544" spans="4:18" ht="14.25">
      <c r="D544" s="257"/>
      <c r="E544" s="257"/>
      <c r="F544" s="257"/>
      <c r="G544" s="257"/>
      <c r="H544" s="257"/>
      <c r="I544" s="257"/>
      <c r="J544" s="257"/>
      <c r="K544" s="257"/>
      <c r="L544" s="257"/>
      <c r="M544" s="257"/>
      <c r="N544" s="257"/>
      <c r="O544" s="257"/>
      <c r="P544" s="257"/>
      <c r="Q544" s="257"/>
      <c r="R544" s="257"/>
    </row>
    <row r="545" spans="4:18" ht="14.25">
      <c r="D545" s="257"/>
      <c r="E545" s="257"/>
      <c r="F545" s="257"/>
      <c r="G545" s="257"/>
      <c r="H545" s="257"/>
      <c r="I545" s="257"/>
      <c r="J545" s="257"/>
      <c r="K545" s="257"/>
      <c r="L545" s="257"/>
      <c r="M545" s="257"/>
      <c r="N545" s="257"/>
      <c r="O545" s="257"/>
      <c r="P545" s="257"/>
      <c r="Q545" s="257"/>
      <c r="R545" s="257"/>
    </row>
    <row r="546" spans="4:18" ht="14.25">
      <c r="D546" s="257"/>
      <c r="E546" s="257"/>
      <c r="F546" s="257"/>
      <c r="G546" s="257"/>
      <c r="H546" s="257"/>
      <c r="I546" s="257"/>
      <c r="J546" s="257"/>
      <c r="K546" s="257"/>
      <c r="L546" s="257"/>
      <c r="M546" s="257"/>
      <c r="N546" s="257"/>
      <c r="O546" s="257"/>
      <c r="P546" s="257"/>
      <c r="Q546" s="257"/>
      <c r="R546" s="257"/>
    </row>
    <row r="547" spans="4:18" ht="14.25">
      <c r="D547" s="257"/>
      <c r="E547" s="257"/>
      <c r="F547" s="257"/>
      <c r="G547" s="257"/>
      <c r="H547" s="257"/>
      <c r="I547" s="257"/>
      <c r="J547" s="257"/>
      <c r="K547" s="257"/>
      <c r="L547" s="257"/>
      <c r="M547" s="257"/>
      <c r="N547" s="257"/>
      <c r="O547" s="257"/>
      <c r="P547" s="257"/>
      <c r="Q547" s="257"/>
      <c r="R547" s="257"/>
    </row>
    <row r="548" spans="4:18" ht="14.25">
      <c r="D548" s="257"/>
      <c r="E548" s="257"/>
      <c r="F548" s="257"/>
      <c r="G548" s="257"/>
      <c r="H548" s="257"/>
      <c r="I548" s="257"/>
      <c r="J548" s="257"/>
      <c r="K548" s="257"/>
      <c r="L548" s="257"/>
      <c r="M548" s="257"/>
      <c r="N548" s="257"/>
      <c r="O548" s="257"/>
      <c r="P548" s="257"/>
      <c r="Q548" s="257"/>
      <c r="R548" s="257"/>
    </row>
    <row r="549" spans="4:18" ht="14.25">
      <c r="D549" s="257"/>
      <c r="E549" s="257"/>
      <c r="F549" s="257"/>
      <c r="G549" s="257"/>
      <c r="H549" s="257"/>
      <c r="I549" s="257"/>
      <c r="J549" s="257"/>
      <c r="K549" s="257"/>
      <c r="L549" s="257"/>
      <c r="M549" s="257"/>
      <c r="N549" s="257"/>
      <c r="O549" s="257"/>
      <c r="P549" s="257"/>
      <c r="Q549" s="257"/>
      <c r="R549" s="257"/>
    </row>
    <row r="550" spans="4:18" ht="14.25">
      <c r="D550" s="257"/>
      <c r="E550" s="257"/>
      <c r="F550" s="257"/>
      <c r="G550" s="257"/>
      <c r="H550" s="257"/>
      <c r="I550" s="257"/>
      <c r="J550" s="257"/>
      <c r="K550" s="257"/>
      <c r="L550" s="257"/>
      <c r="M550" s="257"/>
      <c r="N550" s="257"/>
      <c r="O550" s="257"/>
      <c r="P550" s="257"/>
      <c r="Q550" s="257"/>
      <c r="R550" s="257"/>
    </row>
    <row r="551" spans="4:18" ht="14.25">
      <c r="D551" s="257"/>
      <c r="E551" s="257"/>
      <c r="F551" s="257"/>
      <c r="G551" s="257"/>
      <c r="H551" s="257"/>
      <c r="I551" s="257"/>
      <c r="J551" s="257"/>
      <c r="K551" s="257"/>
      <c r="L551" s="257"/>
      <c r="M551" s="257"/>
      <c r="N551" s="257"/>
      <c r="O551" s="257"/>
      <c r="P551" s="257"/>
      <c r="Q551" s="257"/>
      <c r="R551" s="257"/>
    </row>
    <row r="552" spans="4:18" ht="14.25">
      <c r="D552" s="257"/>
      <c r="E552" s="257"/>
      <c r="F552" s="257"/>
      <c r="G552" s="257"/>
      <c r="H552" s="257"/>
      <c r="I552" s="257"/>
      <c r="J552" s="257"/>
      <c r="K552" s="257"/>
      <c r="L552" s="257"/>
      <c r="M552" s="257"/>
      <c r="N552" s="257"/>
      <c r="O552" s="257"/>
      <c r="P552" s="257"/>
      <c r="Q552" s="257"/>
      <c r="R552" s="257"/>
    </row>
    <row r="553" spans="4:18" ht="14.25">
      <c r="D553" s="257"/>
      <c r="E553" s="257"/>
      <c r="F553" s="257"/>
      <c r="G553" s="257"/>
      <c r="H553" s="257"/>
      <c r="I553" s="257"/>
      <c r="J553" s="257"/>
      <c r="K553" s="257"/>
      <c r="L553" s="257"/>
      <c r="M553" s="257"/>
      <c r="N553" s="257"/>
      <c r="O553" s="257"/>
      <c r="P553" s="257"/>
      <c r="Q553" s="257"/>
      <c r="R553" s="257"/>
    </row>
    <row r="554" spans="4:18" ht="14.25">
      <c r="D554" s="257"/>
      <c r="E554" s="257"/>
      <c r="F554" s="257"/>
      <c r="G554" s="257"/>
      <c r="H554" s="257"/>
      <c r="I554" s="257"/>
      <c r="J554" s="257"/>
      <c r="K554" s="257"/>
      <c r="L554" s="257"/>
      <c r="M554" s="257"/>
      <c r="N554" s="257"/>
      <c r="O554" s="257"/>
      <c r="P554" s="257"/>
      <c r="Q554" s="257"/>
      <c r="R554" s="257"/>
    </row>
    <row r="555" spans="4:18" ht="14.25">
      <c r="D555" s="257"/>
      <c r="E555" s="257"/>
      <c r="F555" s="257"/>
      <c r="G555" s="257"/>
      <c r="H555" s="257"/>
      <c r="I555" s="257"/>
      <c r="J555" s="257"/>
      <c r="K555" s="257"/>
      <c r="L555" s="257"/>
      <c r="M555" s="257"/>
      <c r="N555" s="257"/>
      <c r="O555" s="257"/>
      <c r="P555" s="257"/>
      <c r="Q555" s="257"/>
      <c r="R555" s="257"/>
    </row>
    <row r="556" spans="4:18" ht="14.25">
      <c r="D556" s="257"/>
      <c r="E556" s="257"/>
      <c r="F556" s="257"/>
      <c r="G556" s="257"/>
      <c r="H556" s="257"/>
      <c r="I556" s="257"/>
      <c r="J556" s="257"/>
      <c r="K556" s="257"/>
      <c r="L556" s="257"/>
      <c r="M556" s="257"/>
      <c r="N556" s="257"/>
      <c r="O556" s="257"/>
      <c r="P556" s="257"/>
      <c r="Q556" s="257"/>
      <c r="R556" s="257"/>
    </row>
    <row r="557" spans="4:18" ht="14.25">
      <c r="D557" s="257"/>
      <c r="E557" s="257"/>
      <c r="F557" s="257"/>
      <c r="G557" s="257"/>
      <c r="H557" s="257"/>
      <c r="I557" s="257"/>
      <c r="J557" s="257"/>
      <c r="K557" s="257"/>
      <c r="L557" s="257"/>
      <c r="M557" s="257"/>
      <c r="N557" s="257"/>
      <c r="O557" s="257"/>
      <c r="P557" s="257"/>
      <c r="Q557" s="257"/>
      <c r="R557" s="257"/>
    </row>
    <row r="558" spans="4:18" ht="14.25">
      <c r="D558" s="257"/>
      <c r="E558" s="257"/>
      <c r="F558" s="257"/>
      <c r="G558" s="257"/>
      <c r="H558" s="257"/>
      <c r="I558" s="257"/>
      <c r="J558" s="257"/>
      <c r="K558" s="257"/>
      <c r="L558" s="257"/>
      <c r="M558" s="257"/>
      <c r="N558" s="257"/>
      <c r="O558" s="257"/>
      <c r="P558" s="257"/>
      <c r="Q558" s="257"/>
      <c r="R558" s="257"/>
    </row>
    <row r="559" spans="4:18" ht="14.25">
      <c r="D559" s="257"/>
      <c r="E559" s="257"/>
      <c r="F559" s="257"/>
      <c r="G559" s="257"/>
      <c r="H559" s="257"/>
      <c r="I559" s="257"/>
      <c r="J559" s="257"/>
      <c r="K559" s="257"/>
      <c r="L559" s="257"/>
      <c r="M559" s="257"/>
      <c r="N559" s="257"/>
      <c r="O559" s="257"/>
      <c r="P559" s="257"/>
      <c r="Q559" s="257"/>
      <c r="R559" s="257"/>
    </row>
    <row r="560" spans="4:18" ht="14.25">
      <c r="D560" s="257"/>
      <c r="E560" s="257"/>
      <c r="F560" s="257"/>
      <c r="G560" s="257"/>
      <c r="H560" s="257"/>
      <c r="I560" s="257"/>
      <c r="J560" s="257"/>
      <c r="K560" s="257"/>
      <c r="L560" s="257"/>
      <c r="M560" s="257"/>
      <c r="N560" s="257"/>
      <c r="O560" s="257"/>
      <c r="P560" s="257"/>
      <c r="Q560" s="257"/>
      <c r="R560" s="257"/>
    </row>
    <row r="561" spans="4:18" ht="14.25">
      <c r="D561" s="257"/>
      <c r="E561" s="257"/>
      <c r="F561" s="257"/>
      <c r="G561" s="257"/>
      <c r="H561" s="257"/>
      <c r="I561" s="257"/>
      <c r="J561" s="257"/>
      <c r="K561" s="257"/>
      <c r="L561" s="257"/>
      <c r="M561" s="257"/>
      <c r="N561" s="257"/>
      <c r="O561" s="257"/>
      <c r="P561" s="257"/>
      <c r="Q561" s="257"/>
      <c r="R561" s="257"/>
    </row>
    <row r="562" spans="4:18" ht="14.25">
      <c r="D562" s="257"/>
      <c r="E562" s="257"/>
      <c r="F562" s="257"/>
      <c r="G562" s="257"/>
      <c r="H562" s="257"/>
      <c r="I562" s="257"/>
      <c r="J562" s="257"/>
      <c r="K562" s="257"/>
      <c r="L562" s="257"/>
      <c r="M562" s="257"/>
      <c r="N562" s="257"/>
      <c r="O562" s="257"/>
      <c r="P562" s="257"/>
      <c r="Q562" s="257"/>
      <c r="R562" s="257"/>
    </row>
    <row r="563" spans="4:18" ht="14.25">
      <c r="D563" s="257"/>
      <c r="E563" s="257"/>
      <c r="F563" s="257"/>
      <c r="G563" s="257"/>
      <c r="H563" s="257"/>
      <c r="I563" s="257"/>
      <c r="J563" s="257"/>
      <c r="K563" s="257"/>
      <c r="L563" s="257"/>
      <c r="M563" s="257"/>
      <c r="N563" s="257"/>
      <c r="O563" s="257"/>
      <c r="P563" s="257"/>
      <c r="Q563" s="257"/>
      <c r="R563" s="257"/>
    </row>
    <row r="564" spans="4:18" ht="14.25">
      <c r="D564" s="257"/>
      <c r="E564" s="257"/>
      <c r="F564" s="257"/>
      <c r="G564" s="257"/>
      <c r="H564" s="257"/>
      <c r="I564" s="257"/>
      <c r="J564" s="257"/>
      <c r="K564" s="257"/>
      <c r="L564" s="257"/>
      <c r="M564" s="257"/>
      <c r="N564" s="257"/>
      <c r="O564" s="257"/>
      <c r="P564" s="257"/>
      <c r="Q564" s="257"/>
      <c r="R564" s="257"/>
    </row>
    <row r="565" spans="4:18" ht="14.25">
      <c r="D565" s="257"/>
      <c r="E565" s="257"/>
      <c r="F565" s="257"/>
      <c r="G565" s="257"/>
      <c r="H565" s="257"/>
      <c r="I565" s="257"/>
      <c r="J565" s="257"/>
      <c r="K565" s="257"/>
      <c r="L565" s="257"/>
      <c r="M565" s="257"/>
      <c r="N565" s="257"/>
      <c r="O565" s="257"/>
      <c r="P565" s="257"/>
      <c r="Q565" s="257"/>
      <c r="R565" s="257"/>
    </row>
    <row r="566" spans="4:18" ht="14.25">
      <c r="D566" s="257"/>
      <c r="E566" s="257"/>
      <c r="F566" s="257"/>
      <c r="G566" s="257"/>
      <c r="H566" s="257"/>
      <c r="I566" s="257"/>
      <c r="J566" s="257"/>
      <c r="K566" s="257"/>
      <c r="L566" s="257"/>
      <c r="M566" s="257"/>
      <c r="N566" s="257"/>
      <c r="O566" s="257"/>
      <c r="P566" s="257"/>
      <c r="Q566" s="257"/>
      <c r="R566" s="257"/>
    </row>
    <row r="567" spans="4:18" ht="14.25">
      <c r="D567" s="257"/>
      <c r="E567" s="257"/>
      <c r="F567" s="257"/>
      <c r="G567" s="257"/>
      <c r="H567" s="257"/>
      <c r="I567" s="257"/>
      <c r="J567" s="257"/>
      <c r="K567" s="257"/>
      <c r="L567" s="257"/>
      <c r="M567" s="257"/>
      <c r="N567" s="257"/>
      <c r="O567" s="257"/>
      <c r="P567" s="257"/>
      <c r="Q567" s="257"/>
      <c r="R567" s="257"/>
    </row>
    <row r="568" spans="4:18" ht="14.25">
      <c r="D568" s="257"/>
      <c r="E568" s="257"/>
      <c r="F568" s="257"/>
      <c r="G568" s="257"/>
      <c r="H568" s="257"/>
      <c r="I568" s="257"/>
      <c r="J568" s="257"/>
      <c r="K568" s="257"/>
      <c r="L568" s="257"/>
      <c r="M568" s="257"/>
      <c r="N568" s="257"/>
      <c r="O568" s="257"/>
      <c r="P568" s="257"/>
      <c r="Q568" s="257"/>
      <c r="R568" s="257"/>
    </row>
    <row r="569" spans="4:18" ht="14.25">
      <c r="D569" s="257"/>
      <c r="E569" s="257"/>
      <c r="F569" s="257"/>
      <c r="G569" s="257"/>
      <c r="H569" s="257"/>
      <c r="I569" s="257"/>
      <c r="J569" s="257"/>
      <c r="K569" s="257"/>
      <c r="L569" s="257"/>
      <c r="M569" s="257"/>
      <c r="N569" s="257"/>
      <c r="O569" s="257"/>
      <c r="P569" s="257"/>
      <c r="Q569" s="257"/>
      <c r="R569" s="257"/>
    </row>
    <row r="570" spans="4:18" ht="14.25">
      <c r="D570" s="257"/>
      <c r="E570" s="257"/>
      <c r="F570" s="257"/>
      <c r="G570" s="257"/>
      <c r="H570" s="257"/>
      <c r="I570" s="257"/>
      <c r="J570" s="257"/>
      <c r="K570" s="257"/>
      <c r="L570" s="257"/>
      <c r="M570" s="257"/>
      <c r="N570" s="257"/>
      <c r="O570" s="257"/>
      <c r="P570" s="257"/>
      <c r="Q570" s="257"/>
      <c r="R570" s="257"/>
    </row>
    <row r="571" spans="4:18" ht="14.25">
      <c r="D571" s="257"/>
      <c r="E571" s="257"/>
      <c r="F571" s="257"/>
      <c r="G571" s="257"/>
      <c r="H571" s="257"/>
      <c r="I571" s="257"/>
      <c r="J571" s="257"/>
      <c r="K571" s="257"/>
      <c r="L571" s="257"/>
      <c r="M571" s="257"/>
      <c r="N571" s="257"/>
      <c r="O571" s="257"/>
      <c r="P571" s="257"/>
      <c r="Q571" s="257"/>
      <c r="R571" s="257"/>
    </row>
    <row r="572" spans="4:18" ht="14.25">
      <c r="D572" s="257"/>
      <c r="E572" s="257"/>
      <c r="F572" s="257"/>
      <c r="G572" s="257"/>
      <c r="H572" s="257"/>
      <c r="I572" s="257"/>
      <c r="J572" s="257"/>
      <c r="K572" s="257"/>
      <c r="L572" s="257"/>
      <c r="M572" s="257"/>
      <c r="N572" s="257"/>
      <c r="O572" s="257"/>
      <c r="P572" s="257"/>
      <c r="Q572" s="257"/>
      <c r="R572" s="257"/>
    </row>
    <row r="573" spans="4:18" ht="14.25">
      <c r="D573" s="257"/>
      <c r="E573" s="257"/>
      <c r="F573" s="257"/>
      <c r="G573" s="257"/>
      <c r="H573" s="257"/>
      <c r="I573" s="257"/>
      <c r="J573" s="257"/>
      <c r="K573" s="257"/>
      <c r="L573" s="257"/>
      <c r="M573" s="257"/>
      <c r="N573" s="257"/>
      <c r="O573" s="257"/>
      <c r="P573" s="257"/>
      <c r="Q573" s="257"/>
      <c r="R573" s="257"/>
    </row>
    <row r="574" spans="4:18" ht="14.25">
      <c r="D574" s="257"/>
      <c r="E574" s="257"/>
      <c r="F574" s="257"/>
      <c r="G574" s="257"/>
      <c r="H574" s="257"/>
      <c r="I574" s="257"/>
      <c r="J574" s="257"/>
      <c r="K574" s="257"/>
      <c r="L574" s="257"/>
      <c r="M574" s="257"/>
      <c r="N574" s="257"/>
      <c r="O574" s="257"/>
      <c r="P574" s="257"/>
      <c r="Q574" s="257"/>
      <c r="R574" s="257"/>
    </row>
    <row r="575" spans="4:18" ht="14.25">
      <c r="D575" s="257"/>
      <c r="E575" s="257"/>
      <c r="F575" s="257"/>
      <c r="G575" s="257"/>
      <c r="H575" s="257"/>
      <c r="I575" s="257"/>
      <c r="J575" s="257"/>
      <c r="K575" s="257"/>
      <c r="L575" s="257"/>
      <c r="M575" s="257"/>
      <c r="N575" s="257"/>
      <c r="O575" s="257"/>
      <c r="P575" s="257"/>
      <c r="Q575" s="257"/>
      <c r="R575" s="257"/>
    </row>
    <row r="576" spans="4:18" ht="14.25">
      <c r="D576" s="257"/>
      <c r="E576" s="257"/>
      <c r="F576" s="257"/>
      <c r="G576" s="257"/>
      <c r="H576" s="257"/>
      <c r="I576" s="257"/>
      <c r="J576" s="257"/>
      <c r="K576" s="257"/>
      <c r="L576" s="257"/>
      <c r="M576" s="257"/>
      <c r="N576" s="257"/>
      <c r="O576" s="257"/>
      <c r="P576" s="257"/>
      <c r="Q576" s="257"/>
      <c r="R576" s="257"/>
    </row>
    <row r="577" spans="4:18" ht="14.25">
      <c r="D577" s="257"/>
      <c r="E577" s="257"/>
      <c r="F577" s="257"/>
      <c r="G577" s="257"/>
      <c r="H577" s="257"/>
      <c r="I577" s="257"/>
      <c r="J577" s="257"/>
      <c r="K577" s="257"/>
      <c r="L577" s="257"/>
      <c r="M577" s="257"/>
      <c r="N577" s="257"/>
      <c r="O577" s="257"/>
      <c r="P577" s="257"/>
      <c r="Q577" s="257"/>
      <c r="R577" s="257"/>
    </row>
    <row r="578" spans="4:18" ht="14.25">
      <c r="D578" s="257"/>
      <c r="E578" s="257"/>
      <c r="F578" s="257"/>
      <c r="G578" s="257"/>
      <c r="H578" s="257"/>
      <c r="I578" s="257"/>
      <c r="J578" s="257"/>
      <c r="K578" s="257"/>
      <c r="L578" s="257"/>
      <c r="M578" s="257"/>
      <c r="N578" s="257"/>
      <c r="O578" s="257"/>
      <c r="P578" s="257"/>
      <c r="Q578" s="257"/>
      <c r="R578" s="257"/>
    </row>
    <row r="579" spans="4:18" ht="14.25">
      <c r="D579" s="257"/>
      <c r="E579" s="257"/>
      <c r="F579" s="257"/>
      <c r="G579" s="257"/>
      <c r="H579" s="257"/>
      <c r="I579" s="257"/>
      <c r="J579" s="257"/>
      <c r="K579" s="257"/>
      <c r="L579" s="257"/>
      <c r="M579" s="257"/>
      <c r="N579" s="257"/>
      <c r="O579" s="257"/>
      <c r="P579" s="257"/>
      <c r="Q579" s="257"/>
      <c r="R579" s="257"/>
    </row>
    <row r="580" spans="4:18" ht="14.25">
      <c r="D580" s="257"/>
      <c r="E580" s="257"/>
      <c r="F580" s="257"/>
      <c r="G580" s="257"/>
      <c r="H580" s="257"/>
      <c r="I580" s="257"/>
      <c r="J580" s="257"/>
      <c r="K580" s="257"/>
      <c r="L580" s="257"/>
      <c r="M580" s="257"/>
      <c r="N580" s="257"/>
      <c r="O580" s="257"/>
      <c r="P580" s="257"/>
      <c r="Q580" s="257"/>
      <c r="R580" s="257"/>
    </row>
    <row r="581" spans="4:18" ht="14.25">
      <c r="D581" s="257"/>
      <c r="E581" s="257"/>
      <c r="F581" s="257"/>
      <c r="G581" s="257"/>
      <c r="H581" s="257"/>
      <c r="I581" s="257"/>
      <c r="J581" s="257"/>
      <c r="K581" s="257"/>
      <c r="L581" s="257"/>
      <c r="M581" s="257"/>
      <c r="N581" s="257"/>
      <c r="O581" s="257"/>
      <c r="P581" s="257"/>
      <c r="Q581" s="257"/>
      <c r="R581" s="257"/>
    </row>
    <row r="582" spans="4:18" ht="14.25">
      <c r="D582" s="257"/>
      <c r="E582" s="257"/>
      <c r="F582" s="257"/>
      <c r="G582" s="257"/>
      <c r="H582" s="257"/>
      <c r="I582" s="257"/>
      <c r="J582" s="257"/>
      <c r="K582" s="257"/>
      <c r="L582" s="257"/>
      <c r="M582" s="257"/>
      <c r="N582" s="257"/>
      <c r="O582" s="257"/>
      <c r="P582" s="257"/>
      <c r="Q582" s="257"/>
      <c r="R582" s="257"/>
    </row>
    <row r="583" spans="4:18" ht="14.25">
      <c r="D583" s="257"/>
      <c r="E583" s="257"/>
      <c r="F583" s="257"/>
      <c r="G583" s="257"/>
      <c r="H583" s="257"/>
      <c r="I583" s="257"/>
      <c r="J583" s="257"/>
      <c r="K583" s="257"/>
      <c r="L583" s="257"/>
      <c r="M583" s="257"/>
      <c r="N583" s="257"/>
      <c r="O583" s="257"/>
      <c r="P583" s="257"/>
      <c r="Q583" s="257"/>
      <c r="R583" s="257"/>
    </row>
    <row r="584" spans="4:18" ht="14.25">
      <c r="D584" s="257"/>
      <c r="E584" s="257"/>
      <c r="F584" s="257"/>
      <c r="G584" s="257"/>
      <c r="H584" s="257"/>
      <c r="I584" s="257"/>
      <c r="J584" s="257"/>
      <c r="K584" s="257"/>
      <c r="L584" s="257"/>
      <c r="M584" s="257"/>
      <c r="N584" s="257"/>
      <c r="O584" s="257"/>
      <c r="P584" s="257"/>
      <c r="Q584" s="257"/>
      <c r="R584" s="257"/>
    </row>
    <row r="585" spans="4:18" ht="14.25">
      <c r="D585" s="257"/>
      <c r="E585" s="257"/>
      <c r="F585" s="257"/>
      <c r="G585" s="257"/>
      <c r="H585" s="257"/>
      <c r="I585" s="257"/>
      <c r="J585" s="257"/>
      <c r="K585" s="257"/>
      <c r="L585" s="257"/>
      <c r="M585" s="257"/>
      <c r="N585" s="257"/>
      <c r="O585" s="257"/>
      <c r="P585" s="257"/>
      <c r="Q585" s="257"/>
      <c r="R585" s="257"/>
    </row>
    <row r="586" spans="4:18" ht="14.25">
      <c r="D586" s="257"/>
      <c r="E586" s="257"/>
      <c r="F586" s="257"/>
      <c r="G586" s="257"/>
      <c r="H586" s="257"/>
      <c r="I586" s="257"/>
      <c r="J586" s="257"/>
      <c r="K586" s="257"/>
      <c r="L586" s="257"/>
      <c r="M586" s="257"/>
      <c r="N586" s="257"/>
      <c r="O586" s="257"/>
      <c r="P586" s="257"/>
      <c r="Q586" s="257"/>
      <c r="R586" s="257"/>
    </row>
    <row r="587" spans="4:18" ht="14.25">
      <c r="D587" s="257"/>
      <c r="E587" s="257"/>
      <c r="F587" s="257"/>
      <c r="G587" s="257"/>
      <c r="H587" s="257"/>
      <c r="I587" s="257"/>
      <c r="J587" s="257"/>
      <c r="K587" s="257"/>
      <c r="L587" s="257"/>
      <c r="M587" s="257"/>
      <c r="N587" s="257"/>
      <c r="O587" s="257"/>
      <c r="P587" s="257"/>
      <c r="Q587" s="257"/>
      <c r="R587" s="257"/>
    </row>
    <row r="588" spans="4:18" ht="14.25">
      <c r="D588" s="257"/>
      <c r="E588" s="257"/>
      <c r="F588" s="257"/>
      <c r="G588" s="257"/>
      <c r="H588" s="257"/>
      <c r="I588" s="257"/>
      <c r="J588" s="257"/>
      <c r="K588" s="257"/>
      <c r="L588" s="257"/>
      <c r="M588" s="257"/>
      <c r="N588" s="257"/>
      <c r="O588" s="257"/>
      <c r="P588" s="257"/>
      <c r="Q588" s="257"/>
      <c r="R588" s="257"/>
    </row>
    <row r="589" spans="4:18" ht="14.25">
      <c r="D589" s="257"/>
      <c r="E589" s="257"/>
      <c r="F589" s="257"/>
      <c r="G589" s="257"/>
      <c r="H589" s="257"/>
      <c r="I589" s="257"/>
      <c r="J589" s="257"/>
      <c r="K589" s="257"/>
      <c r="L589" s="257"/>
      <c r="M589" s="257"/>
      <c r="N589" s="257"/>
      <c r="O589" s="257"/>
      <c r="P589" s="257"/>
      <c r="Q589" s="257"/>
      <c r="R589" s="257"/>
    </row>
    <row r="590" spans="4:18" ht="14.25">
      <c r="D590" s="257"/>
      <c r="E590" s="257"/>
      <c r="F590" s="257"/>
      <c r="G590" s="257"/>
      <c r="H590" s="257"/>
      <c r="I590" s="257"/>
      <c r="J590" s="257"/>
      <c r="K590" s="257"/>
      <c r="L590" s="257"/>
      <c r="M590" s="257"/>
      <c r="N590" s="257"/>
      <c r="O590" s="257"/>
      <c r="P590" s="257"/>
      <c r="Q590" s="257"/>
      <c r="R590" s="257"/>
    </row>
    <row r="591" spans="4:18" ht="14.25">
      <c r="D591" s="257"/>
      <c r="E591" s="257"/>
      <c r="F591" s="257"/>
      <c r="G591" s="257"/>
      <c r="H591" s="257"/>
      <c r="I591" s="257"/>
      <c r="J591" s="257"/>
      <c r="K591" s="257"/>
      <c r="L591" s="257"/>
      <c r="M591" s="257"/>
      <c r="N591" s="257"/>
      <c r="O591" s="257"/>
      <c r="P591" s="257"/>
      <c r="Q591" s="257"/>
      <c r="R591" s="257"/>
    </row>
    <row r="592" spans="4:18" ht="14.25">
      <c r="D592" s="257"/>
      <c r="E592" s="257"/>
      <c r="F592" s="257"/>
      <c r="G592" s="257"/>
      <c r="H592" s="257"/>
      <c r="I592" s="257"/>
      <c r="J592" s="257"/>
      <c r="K592" s="257"/>
      <c r="L592" s="257"/>
      <c r="M592" s="257"/>
      <c r="N592" s="257"/>
      <c r="O592" s="257"/>
      <c r="P592" s="257"/>
      <c r="Q592" s="257"/>
      <c r="R592" s="257"/>
    </row>
    <row r="593" spans="4:18" ht="14.25">
      <c r="D593" s="257"/>
      <c r="E593" s="257"/>
      <c r="F593" s="257"/>
      <c r="G593" s="257"/>
      <c r="H593" s="257"/>
      <c r="I593" s="257"/>
      <c r="J593" s="257"/>
      <c r="K593" s="257"/>
      <c r="L593" s="257"/>
      <c r="M593" s="257"/>
      <c r="N593" s="257"/>
      <c r="O593" s="257"/>
      <c r="P593" s="257"/>
      <c r="Q593" s="257"/>
      <c r="R593" s="257"/>
    </row>
    <row r="594" spans="4:18" ht="14.25">
      <c r="D594" s="257"/>
      <c r="E594" s="257"/>
      <c r="F594" s="257"/>
      <c r="G594" s="257"/>
      <c r="H594" s="257"/>
      <c r="I594" s="257"/>
      <c r="J594" s="257"/>
      <c r="K594" s="257"/>
      <c r="L594" s="257"/>
      <c r="M594" s="257"/>
      <c r="N594" s="257"/>
      <c r="O594" s="257"/>
      <c r="P594" s="257"/>
      <c r="Q594" s="257"/>
      <c r="R594" s="257"/>
    </row>
    <row r="595" spans="4:18" ht="14.25">
      <c r="D595" s="257"/>
      <c r="E595" s="257"/>
      <c r="F595" s="257"/>
      <c r="G595" s="257"/>
      <c r="H595" s="257"/>
      <c r="I595" s="257"/>
      <c r="J595" s="257"/>
      <c r="K595" s="257"/>
      <c r="L595" s="257"/>
      <c r="M595" s="257"/>
      <c r="N595" s="257"/>
      <c r="O595" s="257"/>
      <c r="P595" s="257"/>
      <c r="Q595" s="257"/>
      <c r="R595" s="257"/>
    </row>
    <row r="596" spans="4:18" ht="14.25">
      <c r="D596" s="257"/>
      <c r="E596" s="257"/>
      <c r="F596" s="257"/>
      <c r="G596" s="257"/>
      <c r="H596" s="257"/>
      <c r="I596" s="257"/>
      <c r="J596" s="257"/>
      <c r="K596" s="257"/>
      <c r="L596" s="257"/>
      <c r="M596" s="257"/>
      <c r="N596" s="257"/>
      <c r="O596" s="257"/>
      <c r="P596" s="257"/>
      <c r="Q596" s="257"/>
      <c r="R596" s="257"/>
    </row>
    <row r="597" spans="4:18" ht="14.25">
      <c r="D597" s="257"/>
      <c r="E597" s="257"/>
      <c r="F597" s="257"/>
      <c r="G597" s="257"/>
      <c r="H597" s="257"/>
      <c r="I597" s="257"/>
      <c r="J597" s="257"/>
      <c r="K597" s="257"/>
      <c r="L597" s="257"/>
      <c r="M597" s="257"/>
      <c r="N597" s="257"/>
      <c r="O597" s="257"/>
      <c r="P597" s="257"/>
      <c r="Q597" s="257"/>
      <c r="R597" s="257"/>
    </row>
    <row r="598" spans="4:18" ht="14.25">
      <c r="D598" s="257"/>
      <c r="E598" s="257"/>
      <c r="F598" s="257"/>
      <c r="G598" s="257"/>
      <c r="H598" s="257"/>
      <c r="I598" s="257"/>
      <c r="J598" s="257"/>
      <c r="K598" s="257"/>
      <c r="L598" s="257"/>
      <c r="M598" s="257"/>
      <c r="N598" s="257"/>
      <c r="O598" s="257"/>
      <c r="P598" s="257"/>
      <c r="Q598" s="257"/>
      <c r="R598" s="257"/>
    </row>
    <row r="599" spans="4:18" ht="14.25">
      <c r="D599" s="257"/>
      <c r="E599" s="257"/>
      <c r="F599" s="257"/>
      <c r="G599" s="257"/>
      <c r="H599" s="257"/>
      <c r="I599" s="257"/>
      <c r="J599" s="257"/>
      <c r="K599" s="257"/>
      <c r="L599" s="257"/>
      <c r="M599" s="257"/>
      <c r="N599" s="257"/>
      <c r="O599" s="257"/>
      <c r="P599" s="257"/>
      <c r="Q599" s="257"/>
      <c r="R599" s="257"/>
    </row>
    <row r="600" spans="4:18" ht="14.25">
      <c r="D600" s="257"/>
      <c r="E600" s="257"/>
      <c r="F600" s="257"/>
      <c r="G600" s="257"/>
      <c r="H600" s="257"/>
      <c r="I600" s="257"/>
      <c r="J600" s="257"/>
      <c r="K600" s="257"/>
      <c r="L600" s="257"/>
      <c r="M600" s="257"/>
      <c r="N600" s="257"/>
      <c r="O600" s="257"/>
      <c r="P600" s="257"/>
      <c r="Q600" s="257"/>
      <c r="R600" s="257"/>
    </row>
    <row r="601" spans="4:18" ht="14.25">
      <c r="D601" s="257"/>
      <c r="E601" s="257"/>
      <c r="F601" s="257"/>
      <c r="G601" s="257"/>
      <c r="H601" s="257"/>
      <c r="I601" s="257"/>
      <c r="J601" s="257"/>
      <c r="K601" s="257"/>
      <c r="L601" s="257"/>
      <c r="M601" s="257"/>
      <c r="N601" s="257"/>
      <c r="O601" s="257"/>
      <c r="P601" s="257"/>
      <c r="Q601" s="257"/>
      <c r="R601" s="257"/>
    </row>
    <row r="602" spans="4:18" ht="14.25">
      <c r="D602" s="257"/>
      <c r="E602" s="257"/>
      <c r="F602" s="257"/>
      <c r="G602" s="257"/>
      <c r="H602" s="257"/>
      <c r="I602" s="257"/>
      <c r="J602" s="257"/>
      <c r="K602" s="257"/>
      <c r="L602" s="257"/>
      <c r="M602" s="257"/>
      <c r="N602" s="257"/>
      <c r="O602" s="257"/>
      <c r="P602" s="257"/>
      <c r="Q602" s="257"/>
      <c r="R602" s="257"/>
    </row>
    <row r="603" spans="4:18" ht="14.25">
      <c r="D603" s="257"/>
      <c r="E603" s="257"/>
      <c r="F603" s="257"/>
      <c r="G603" s="257"/>
      <c r="H603" s="257"/>
      <c r="I603" s="257"/>
      <c r="J603" s="257"/>
      <c r="K603" s="257"/>
      <c r="L603" s="257"/>
      <c r="M603" s="257"/>
      <c r="N603" s="257"/>
      <c r="O603" s="257"/>
      <c r="P603" s="257"/>
      <c r="Q603" s="257"/>
      <c r="R603" s="257"/>
    </row>
    <row r="604" spans="4:18" ht="14.25">
      <c r="D604" s="257"/>
      <c r="E604" s="257"/>
      <c r="F604" s="257"/>
      <c r="G604" s="257"/>
      <c r="H604" s="257"/>
      <c r="I604" s="257"/>
      <c r="J604" s="257"/>
      <c r="K604" s="257"/>
      <c r="L604" s="257"/>
      <c r="M604" s="257"/>
      <c r="N604" s="257"/>
      <c r="O604" s="257"/>
      <c r="P604" s="257"/>
      <c r="Q604" s="257"/>
      <c r="R604" s="257"/>
    </row>
    <row r="605" spans="4:18" ht="14.25">
      <c r="D605" s="257"/>
      <c r="E605" s="257"/>
      <c r="F605" s="257"/>
      <c r="G605" s="257"/>
      <c r="H605" s="257"/>
      <c r="I605" s="257"/>
      <c r="J605" s="257"/>
      <c r="K605" s="257"/>
      <c r="L605" s="257"/>
      <c r="M605" s="257"/>
      <c r="N605" s="257"/>
      <c r="O605" s="257"/>
      <c r="P605" s="257"/>
      <c r="Q605" s="257"/>
      <c r="R605" s="257"/>
    </row>
    <row r="606" spans="4:18" ht="14.25">
      <c r="D606" s="257"/>
      <c r="E606" s="257"/>
      <c r="F606" s="257"/>
      <c r="G606" s="257"/>
      <c r="H606" s="257"/>
      <c r="I606" s="257"/>
      <c r="J606" s="257"/>
      <c r="K606" s="257"/>
      <c r="L606" s="257"/>
      <c r="M606" s="257"/>
      <c r="N606" s="257"/>
      <c r="O606" s="257"/>
      <c r="P606" s="257"/>
      <c r="Q606" s="257"/>
      <c r="R606" s="257"/>
    </row>
    <row r="607" spans="4:18" ht="14.25">
      <c r="D607" s="257"/>
      <c r="E607" s="257"/>
      <c r="F607" s="257"/>
      <c r="G607" s="257"/>
      <c r="H607" s="257"/>
      <c r="I607" s="257"/>
      <c r="J607" s="257"/>
      <c r="K607" s="257"/>
      <c r="L607" s="257"/>
      <c r="M607" s="257"/>
      <c r="N607" s="257"/>
      <c r="O607" s="257"/>
      <c r="P607" s="257"/>
      <c r="Q607" s="257"/>
      <c r="R607" s="257"/>
    </row>
    <row r="608" spans="4:18" ht="14.25">
      <c r="D608" s="257"/>
      <c r="E608" s="257"/>
      <c r="F608" s="257"/>
      <c r="G608" s="257"/>
      <c r="H608" s="257"/>
      <c r="I608" s="257"/>
      <c r="J608" s="257"/>
      <c r="K608" s="257"/>
      <c r="L608" s="257"/>
      <c r="M608" s="257"/>
      <c r="N608" s="257"/>
      <c r="O608" s="257"/>
      <c r="P608" s="257"/>
      <c r="Q608" s="257"/>
      <c r="R608" s="257"/>
    </row>
    <row r="609" spans="4:18" ht="14.25">
      <c r="D609" s="257"/>
      <c r="E609" s="257"/>
      <c r="F609" s="257"/>
      <c r="G609" s="257"/>
      <c r="H609" s="257"/>
      <c r="I609" s="257"/>
      <c r="J609" s="257"/>
      <c r="K609" s="257"/>
      <c r="L609" s="257"/>
      <c r="M609" s="257"/>
      <c r="N609" s="257"/>
      <c r="O609" s="257"/>
      <c r="P609" s="257"/>
      <c r="Q609" s="257"/>
      <c r="R609" s="257"/>
    </row>
    <row r="610" spans="4:18" ht="14.25">
      <c r="D610" s="257"/>
      <c r="E610" s="257"/>
      <c r="F610" s="257"/>
      <c r="G610" s="257"/>
      <c r="H610" s="257"/>
      <c r="I610" s="257"/>
      <c r="J610" s="257"/>
      <c r="K610" s="257"/>
      <c r="L610" s="257"/>
      <c r="M610" s="257"/>
      <c r="N610" s="257"/>
      <c r="O610" s="257"/>
      <c r="P610" s="257"/>
      <c r="Q610" s="257"/>
      <c r="R610" s="257"/>
    </row>
    <row r="611" spans="4:18" ht="14.25">
      <c r="D611" s="257"/>
      <c r="E611" s="257"/>
      <c r="F611" s="257"/>
      <c r="G611" s="257"/>
      <c r="H611" s="257"/>
      <c r="I611" s="257"/>
      <c r="J611" s="257"/>
      <c r="K611" s="257"/>
      <c r="L611" s="257"/>
      <c r="M611" s="257"/>
      <c r="N611" s="257"/>
      <c r="O611" s="257"/>
      <c r="P611" s="257"/>
      <c r="Q611" s="257"/>
      <c r="R611" s="257"/>
    </row>
    <row r="612" spans="4:18" ht="14.25">
      <c r="D612" s="257"/>
      <c r="E612" s="257"/>
      <c r="F612" s="257"/>
      <c r="G612" s="257"/>
      <c r="H612" s="257"/>
      <c r="I612" s="257"/>
      <c r="J612" s="257"/>
      <c r="K612" s="257"/>
      <c r="L612" s="257"/>
      <c r="M612" s="257"/>
      <c r="N612" s="257"/>
      <c r="O612" s="257"/>
      <c r="P612" s="257"/>
      <c r="Q612" s="257"/>
      <c r="R612" s="257"/>
    </row>
    <row r="613" spans="4:18" ht="14.25">
      <c r="D613" s="257"/>
      <c r="E613" s="257"/>
      <c r="F613" s="257"/>
      <c r="G613" s="257"/>
      <c r="H613" s="257"/>
      <c r="I613" s="257"/>
      <c r="J613" s="257"/>
      <c r="K613" s="257"/>
      <c r="L613" s="257"/>
      <c r="M613" s="257"/>
      <c r="N613" s="257"/>
      <c r="O613" s="257"/>
      <c r="P613" s="257"/>
      <c r="Q613" s="257"/>
      <c r="R613" s="257"/>
    </row>
    <row r="614" spans="4:18" ht="14.25">
      <c r="D614" s="257"/>
      <c r="E614" s="257"/>
      <c r="F614" s="257"/>
      <c r="G614" s="257"/>
      <c r="H614" s="257"/>
      <c r="I614" s="257"/>
      <c r="J614" s="257"/>
      <c r="K614" s="257"/>
      <c r="L614" s="257"/>
      <c r="M614" s="257"/>
      <c r="N614" s="257"/>
      <c r="O614" s="257"/>
      <c r="P614" s="257"/>
      <c r="Q614" s="257"/>
      <c r="R614" s="257"/>
    </row>
    <row r="615" spans="4:18" ht="14.25">
      <c r="D615" s="257"/>
      <c r="E615" s="257"/>
      <c r="F615" s="257"/>
      <c r="G615" s="257"/>
      <c r="H615" s="257"/>
      <c r="I615" s="257"/>
      <c r="J615" s="257"/>
      <c r="K615" s="257"/>
      <c r="L615" s="257"/>
      <c r="M615" s="257"/>
      <c r="N615" s="257"/>
      <c r="O615" s="257"/>
      <c r="P615" s="257"/>
      <c r="Q615" s="257"/>
      <c r="R615" s="257"/>
    </row>
    <row r="616" spans="4:18" ht="14.25">
      <c r="D616" s="257"/>
      <c r="E616" s="257"/>
      <c r="F616" s="257"/>
      <c r="G616" s="257"/>
      <c r="H616" s="257"/>
      <c r="I616" s="257"/>
      <c r="J616" s="257"/>
      <c r="K616" s="257"/>
      <c r="L616" s="257"/>
      <c r="M616" s="257"/>
      <c r="N616" s="257"/>
      <c r="O616" s="257"/>
      <c r="P616" s="257"/>
      <c r="Q616" s="257"/>
      <c r="R616" s="257"/>
    </row>
    <row r="617" spans="4:18" ht="14.25">
      <c r="D617" s="257"/>
      <c r="E617" s="257"/>
      <c r="F617" s="257"/>
      <c r="G617" s="257"/>
      <c r="H617" s="257"/>
      <c r="I617" s="257"/>
      <c r="J617" s="257"/>
      <c r="K617" s="257"/>
      <c r="L617" s="257"/>
      <c r="M617" s="257"/>
      <c r="N617" s="257"/>
      <c r="O617" s="257"/>
      <c r="P617" s="257"/>
      <c r="Q617" s="257"/>
      <c r="R617" s="257"/>
    </row>
    <row r="618" spans="4:18" ht="14.25">
      <c r="D618" s="257"/>
      <c r="E618" s="257"/>
      <c r="F618" s="257"/>
      <c r="G618" s="257"/>
      <c r="H618" s="257"/>
      <c r="I618" s="257"/>
      <c r="J618" s="257"/>
      <c r="K618" s="257"/>
      <c r="L618" s="257"/>
      <c r="M618" s="257"/>
      <c r="N618" s="257"/>
      <c r="O618" s="257"/>
      <c r="P618" s="257"/>
      <c r="Q618" s="257"/>
      <c r="R618" s="257"/>
    </row>
    <row r="619" spans="4:18" ht="14.25">
      <c r="D619" s="257"/>
      <c r="E619" s="257"/>
      <c r="F619" s="257"/>
      <c r="G619" s="257"/>
      <c r="H619" s="257"/>
      <c r="I619" s="257"/>
      <c r="J619" s="257"/>
      <c r="K619" s="257"/>
      <c r="L619" s="257"/>
      <c r="M619" s="257"/>
      <c r="N619" s="257"/>
      <c r="O619" s="257"/>
      <c r="P619" s="257"/>
      <c r="Q619" s="257"/>
      <c r="R619" s="257"/>
    </row>
    <row r="620" spans="4:18" ht="14.25">
      <c r="D620" s="257"/>
      <c r="E620" s="257"/>
      <c r="F620" s="257"/>
      <c r="G620" s="257"/>
      <c r="H620" s="257"/>
      <c r="I620" s="257"/>
      <c r="J620" s="257"/>
      <c r="K620" s="257"/>
      <c r="L620" s="257"/>
      <c r="M620" s="257"/>
      <c r="N620" s="257"/>
      <c r="O620" s="257"/>
      <c r="P620" s="257"/>
      <c r="Q620" s="257"/>
      <c r="R620" s="257"/>
    </row>
    <row r="621" spans="4:18" ht="14.25">
      <c r="D621" s="257"/>
      <c r="E621" s="257"/>
      <c r="F621" s="257"/>
      <c r="G621" s="257"/>
      <c r="H621" s="257"/>
      <c r="I621" s="257"/>
      <c r="J621" s="257"/>
      <c r="K621" s="257"/>
      <c r="L621" s="257"/>
      <c r="M621" s="257"/>
      <c r="N621" s="257"/>
      <c r="O621" s="257"/>
      <c r="P621" s="257"/>
      <c r="Q621" s="257"/>
      <c r="R621" s="257"/>
    </row>
    <row r="622" spans="4:18" ht="14.25">
      <c r="D622" s="257"/>
      <c r="E622" s="257"/>
      <c r="F622" s="257"/>
      <c r="G622" s="257"/>
      <c r="H622" s="257"/>
      <c r="I622" s="257"/>
      <c r="J622" s="257"/>
      <c r="K622" s="257"/>
      <c r="L622" s="257"/>
      <c r="M622" s="257"/>
      <c r="N622" s="257"/>
      <c r="O622" s="257"/>
      <c r="P622" s="257"/>
      <c r="Q622" s="257"/>
      <c r="R622" s="257"/>
    </row>
    <row r="623" spans="4:18" ht="14.25">
      <c r="D623" s="257"/>
      <c r="E623" s="257"/>
      <c r="F623" s="257"/>
      <c r="G623" s="257"/>
      <c r="H623" s="257"/>
      <c r="I623" s="257"/>
      <c r="J623" s="257"/>
      <c r="K623" s="257"/>
      <c r="L623" s="257"/>
      <c r="M623" s="257"/>
      <c r="N623" s="257"/>
      <c r="O623" s="257"/>
      <c r="P623" s="257"/>
      <c r="Q623" s="257"/>
      <c r="R623" s="257"/>
    </row>
    <row r="624" spans="4:18" ht="14.25">
      <c r="D624" s="257"/>
      <c r="E624" s="257"/>
      <c r="F624" s="257"/>
      <c r="G624" s="257"/>
      <c r="H624" s="257"/>
      <c r="I624" s="257"/>
      <c r="J624" s="257"/>
      <c r="K624" s="257"/>
      <c r="L624" s="257"/>
      <c r="M624" s="257"/>
      <c r="N624" s="257"/>
      <c r="O624" s="257"/>
      <c r="P624" s="257"/>
      <c r="Q624" s="257"/>
      <c r="R624" s="257"/>
    </row>
    <row r="625" spans="4:18" ht="14.25">
      <c r="D625" s="257"/>
      <c r="E625" s="257"/>
      <c r="F625" s="257"/>
      <c r="G625" s="257"/>
      <c r="H625" s="257"/>
      <c r="I625" s="257"/>
      <c r="J625" s="257"/>
      <c r="K625" s="257"/>
      <c r="L625" s="257"/>
      <c r="M625" s="257"/>
      <c r="N625" s="257"/>
      <c r="O625" s="257"/>
      <c r="P625" s="257"/>
      <c r="Q625" s="257"/>
      <c r="R625" s="257"/>
    </row>
    <row r="626" spans="4:18" ht="14.25">
      <c r="D626" s="257"/>
      <c r="E626" s="257"/>
      <c r="F626" s="257"/>
      <c r="G626" s="257"/>
      <c r="H626" s="257"/>
      <c r="I626" s="257"/>
      <c r="J626" s="257"/>
      <c r="K626" s="257"/>
      <c r="L626" s="257"/>
      <c r="M626" s="257"/>
      <c r="N626" s="257"/>
      <c r="O626" s="257"/>
      <c r="P626" s="257"/>
      <c r="Q626" s="257"/>
      <c r="R626" s="257"/>
    </row>
    <row r="627" spans="4:18" ht="14.25">
      <c r="D627" s="257"/>
      <c r="E627" s="257"/>
      <c r="F627" s="257"/>
      <c r="G627" s="257"/>
      <c r="H627" s="257"/>
      <c r="I627" s="257"/>
      <c r="J627" s="257"/>
      <c r="K627" s="257"/>
      <c r="L627" s="257"/>
      <c r="M627" s="257"/>
      <c r="N627" s="257"/>
      <c r="O627" s="257"/>
      <c r="P627" s="257"/>
      <c r="Q627" s="257"/>
      <c r="R627" s="257"/>
    </row>
    <row r="628" spans="4:18" ht="14.25">
      <c r="D628" s="257"/>
      <c r="E628" s="257"/>
      <c r="F628" s="257"/>
      <c r="G628" s="257"/>
      <c r="H628" s="257"/>
      <c r="I628" s="257"/>
      <c r="J628" s="257"/>
      <c r="K628" s="257"/>
      <c r="L628" s="257"/>
      <c r="M628" s="257"/>
      <c r="N628" s="257"/>
      <c r="O628" s="257"/>
      <c r="P628" s="257"/>
      <c r="Q628" s="257"/>
      <c r="R628" s="257"/>
    </row>
    <row r="629" spans="4:18" ht="14.25">
      <c r="D629" s="257"/>
      <c r="E629" s="257"/>
      <c r="F629" s="257"/>
      <c r="G629" s="257"/>
      <c r="H629" s="257"/>
      <c r="I629" s="257"/>
      <c r="J629" s="257"/>
      <c r="K629" s="257"/>
      <c r="L629" s="257"/>
      <c r="M629" s="257"/>
      <c r="N629" s="257"/>
      <c r="O629" s="257"/>
      <c r="P629" s="257"/>
      <c r="Q629" s="257"/>
      <c r="R629" s="257"/>
    </row>
    <row r="630" spans="4:18" ht="14.25">
      <c r="D630" s="257"/>
      <c r="E630" s="257"/>
      <c r="F630" s="257"/>
      <c r="G630" s="257"/>
      <c r="H630" s="257"/>
      <c r="I630" s="257"/>
      <c r="J630" s="257"/>
      <c r="K630" s="257"/>
      <c r="L630" s="257"/>
      <c r="M630" s="257"/>
      <c r="N630" s="257"/>
      <c r="O630" s="257"/>
      <c r="P630" s="257"/>
      <c r="Q630" s="257"/>
      <c r="R630" s="257"/>
    </row>
    <row r="631" spans="4:18" ht="14.25">
      <c r="D631" s="257"/>
      <c r="E631" s="257"/>
      <c r="F631" s="257"/>
      <c r="G631" s="257"/>
      <c r="H631" s="257"/>
      <c r="I631" s="257"/>
      <c r="J631" s="257"/>
      <c r="K631" s="257"/>
      <c r="L631" s="257"/>
      <c r="M631" s="257"/>
      <c r="N631" s="257"/>
      <c r="O631" s="257"/>
      <c r="P631" s="257"/>
      <c r="Q631" s="257"/>
      <c r="R631" s="257"/>
    </row>
    <row r="632" spans="4:18" ht="14.25">
      <c r="D632" s="257"/>
      <c r="E632" s="257"/>
      <c r="F632" s="257"/>
      <c r="G632" s="257"/>
      <c r="H632" s="257"/>
      <c r="I632" s="257"/>
      <c r="J632" s="257"/>
      <c r="K632" s="257"/>
      <c r="L632" s="257"/>
      <c r="M632" s="257"/>
      <c r="N632" s="257"/>
      <c r="O632" s="257"/>
      <c r="P632" s="257"/>
      <c r="Q632" s="257"/>
      <c r="R632" s="257"/>
    </row>
    <row r="633" spans="4:18" ht="14.25">
      <c r="D633" s="257"/>
      <c r="E633" s="257"/>
      <c r="F633" s="257"/>
      <c r="G633" s="257"/>
      <c r="H633" s="257"/>
      <c r="I633" s="257"/>
      <c r="J633" s="257"/>
      <c r="K633" s="257"/>
      <c r="L633" s="257"/>
      <c r="M633" s="257"/>
      <c r="N633" s="257"/>
      <c r="O633" s="257"/>
      <c r="P633" s="257"/>
      <c r="Q633" s="257"/>
      <c r="R633" s="257"/>
    </row>
    <row r="634" spans="4:18" ht="14.25">
      <c r="D634" s="257"/>
      <c r="E634" s="257"/>
      <c r="F634" s="257"/>
      <c r="G634" s="257"/>
      <c r="H634" s="257"/>
      <c r="I634" s="257"/>
      <c r="J634" s="257"/>
      <c r="K634" s="257"/>
      <c r="L634" s="257"/>
      <c r="M634" s="257"/>
      <c r="N634" s="257"/>
      <c r="O634" s="257"/>
      <c r="P634" s="257"/>
      <c r="Q634" s="257"/>
      <c r="R634" s="257"/>
    </row>
    <row r="635" spans="4:18" ht="14.25">
      <c r="D635" s="257"/>
      <c r="E635" s="257"/>
      <c r="F635" s="257"/>
      <c r="G635" s="257"/>
      <c r="H635" s="257"/>
      <c r="I635" s="257"/>
      <c r="J635" s="257"/>
      <c r="K635" s="257"/>
      <c r="L635" s="257"/>
      <c r="M635" s="257"/>
      <c r="N635" s="257"/>
      <c r="O635" s="257"/>
      <c r="P635" s="257"/>
      <c r="Q635" s="257"/>
      <c r="R635" s="257"/>
    </row>
    <row r="636" spans="4:18" ht="14.25">
      <c r="D636" s="257"/>
      <c r="E636" s="257"/>
      <c r="F636" s="257"/>
      <c r="G636" s="257"/>
      <c r="H636" s="257"/>
      <c r="I636" s="257"/>
      <c r="J636" s="257"/>
      <c r="K636" s="257"/>
      <c r="L636" s="257"/>
      <c r="M636" s="257"/>
      <c r="N636" s="257"/>
      <c r="O636" s="257"/>
      <c r="P636" s="257"/>
      <c r="Q636" s="257"/>
      <c r="R636" s="257"/>
    </row>
    <row r="637" spans="4:18" ht="14.25">
      <c r="D637" s="257"/>
      <c r="E637" s="257"/>
      <c r="F637" s="257"/>
      <c r="G637" s="257"/>
      <c r="H637" s="257"/>
      <c r="I637" s="257"/>
      <c r="J637" s="257"/>
      <c r="K637" s="257"/>
      <c r="L637" s="257"/>
      <c r="M637" s="257"/>
      <c r="N637" s="257"/>
      <c r="O637" s="257"/>
      <c r="P637" s="257"/>
      <c r="Q637" s="257"/>
      <c r="R637" s="257"/>
    </row>
    <row r="638" spans="4:18" ht="14.25">
      <c r="D638" s="257"/>
      <c r="E638" s="257"/>
      <c r="F638" s="257"/>
      <c r="G638" s="257"/>
      <c r="H638" s="257"/>
      <c r="I638" s="257"/>
      <c r="J638" s="257"/>
      <c r="K638" s="257"/>
      <c r="L638" s="257"/>
      <c r="M638" s="257"/>
      <c r="N638" s="257"/>
      <c r="O638" s="257"/>
      <c r="P638" s="257"/>
      <c r="Q638" s="257"/>
      <c r="R638" s="257"/>
    </row>
    <row r="639" spans="4:18" ht="14.25">
      <c r="D639" s="257"/>
      <c r="E639" s="257"/>
      <c r="F639" s="257"/>
      <c r="G639" s="257"/>
      <c r="H639" s="257"/>
      <c r="I639" s="257"/>
      <c r="J639" s="257"/>
      <c r="K639" s="257"/>
      <c r="L639" s="257"/>
      <c r="M639" s="257"/>
      <c r="N639" s="257"/>
      <c r="O639" s="257"/>
      <c r="P639" s="257"/>
      <c r="Q639" s="257"/>
      <c r="R639" s="257"/>
    </row>
    <row r="640" spans="4:18" ht="14.25">
      <c r="D640" s="257"/>
      <c r="E640" s="257"/>
      <c r="F640" s="257"/>
      <c r="G640" s="257"/>
      <c r="H640" s="257"/>
      <c r="I640" s="257"/>
      <c r="J640" s="257"/>
      <c r="K640" s="257"/>
      <c r="L640" s="257"/>
      <c r="M640" s="257"/>
      <c r="N640" s="257"/>
      <c r="O640" s="257"/>
      <c r="P640" s="257"/>
      <c r="Q640" s="257"/>
      <c r="R640" s="257"/>
    </row>
    <row r="641" spans="4:18" ht="14.25">
      <c r="D641" s="257"/>
      <c r="E641" s="257"/>
      <c r="F641" s="257"/>
      <c r="G641" s="257"/>
      <c r="H641" s="257"/>
      <c r="I641" s="257"/>
      <c r="J641" s="257"/>
      <c r="K641" s="257"/>
      <c r="L641" s="257"/>
      <c r="M641" s="257"/>
      <c r="N641" s="257"/>
      <c r="O641" s="257"/>
      <c r="P641" s="257"/>
      <c r="Q641" s="257"/>
      <c r="R641" s="257"/>
    </row>
    <row r="642" spans="4:18" ht="14.25">
      <c r="D642" s="257"/>
      <c r="E642" s="257"/>
      <c r="F642" s="257"/>
      <c r="G642" s="257"/>
      <c r="H642" s="257"/>
      <c r="I642" s="257"/>
      <c r="J642" s="257"/>
      <c r="K642" s="257"/>
      <c r="L642" s="257"/>
      <c r="M642" s="257"/>
      <c r="N642" s="257"/>
      <c r="O642" s="257"/>
      <c r="P642" s="257"/>
      <c r="Q642" s="257"/>
      <c r="R642" s="257"/>
    </row>
    <row r="643" spans="4:18" ht="14.25">
      <c r="D643" s="257"/>
      <c r="E643" s="257"/>
      <c r="F643" s="257"/>
      <c r="G643" s="257"/>
      <c r="H643" s="257"/>
      <c r="I643" s="257"/>
      <c r="J643" s="257"/>
      <c r="K643" s="257"/>
      <c r="L643" s="257"/>
      <c r="M643" s="257"/>
      <c r="N643" s="257"/>
      <c r="O643" s="257"/>
      <c r="P643" s="257"/>
      <c r="Q643" s="257"/>
      <c r="R643" s="257"/>
    </row>
    <row r="644" spans="4:18" ht="14.25">
      <c r="D644" s="257"/>
      <c r="E644" s="257"/>
      <c r="F644" s="257"/>
      <c r="G644" s="257"/>
      <c r="H644" s="257"/>
      <c r="I644" s="257"/>
      <c r="J644" s="257"/>
      <c r="K644" s="257"/>
      <c r="L644" s="257"/>
      <c r="M644" s="257"/>
      <c r="N644" s="257"/>
      <c r="O644" s="257"/>
      <c r="P644" s="257"/>
      <c r="Q644" s="257"/>
      <c r="R644" s="257"/>
    </row>
    <row r="645" spans="4:18" ht="14.25">
      <c r="D645" s="257"/>
      <c r="E645" s="257"/>
      <c r="F645" s="257"/>
      <c r="G645" s="257"/>
      <c r="H645" s="257"/>
      <c r="I645" s="257"/>
      <c r="J645" s="257"/>
      <c r="K645" s="257"/>
      <c r="L645" s="257"/>
      <c r="M645" s="257"/>
      <c r="N645" s="257"/>
      <c r="O645" s="257"/>
      <c r="P645" s="257"/>
      <c r="Q645" s="257"/>
      <c r="R645" s="257"/>
    </row>
    <row r="646" spans="4:18" ht="14.25">
      <c r="D646" s="257"/>
      <c r="E646" s="257"/>
      <c r="F646" s="257"/>
      <c r="G646" s="257"/>
      <c r="H646" s="257"/>
      <c r="I646" s="257"/>
      <c r="J646" s="257"/>
      <c r="K646" s="257"/>
      <c r="L646" s="257"/>
      <c r="M646" s="257"/>
      <c r="N646" s="257"/>
      <c r="O646" s="257"/>
      <c r="P646" s="257"/>
      <c r="Q646" s="257"/>
      <c r="R646" s="257"/>
    </row>
    <row r="647" spans="4:18" ht="14.25">
      <c r="D647" s="257"/>
      <c r="E647" s="257"/>
      <c r="F647" s="257"/>
      <c r="G647" s="257"/>
      <c r="H647" s="257"/>
      <c r="I647" s="257"/>
      <c r="J647" s="257"/>
      <c r="K647" s="257"/>
      <c r="L647" s="257"/>
      <c r="M647" s="257"/>
      <c r="N647" s="257"/>
      <c r="O647" s="257"/>
      <c r="P647" s="257"/>
      <c r="Q647" s="257"/>
      <c r="R647" s="257"/>
    </row>
    <row r="648" spans="4:18" ht="14.25">
      <c r="D648" s="257"/>
      <c r="E648" s="257"/>
      <c r="F648" s="257"/>
      <c r="G648" s="257"/>
      <c r="H648" s="257"/>
      <c r="I648" s="257"/>
      <c r="J648" s="257"/>
      <c r="K648" s="257"/>
      <c r="L648" s="257"/>
      <c r="M648" s="257"/>
      <c r="N648" s="257"/>
      <c r="O648" s="257"/>
      <c r="P648" s="257"/>
      <c r="Q648" s="257"/>
      <c r="R648" s="257"/>
    </row>
    <row r="649" spans="4:18" ht="14.25">
      <c r="D649" s="257"/>
      <c r="E649" s="257"/>
      <c r="F649" s="257"/>
      <c r="G649" s="257"/>
      <c r="H649" s="257"/>
      <c r="I649" s="257"/>
      <c r="J649" s="257"/>
      <c r="K649" s="257"/>
      <c r="L649" s="257"/>
      <c r="M649" s="257"/>
      <c r="N649" s="257"/>
      <c r="O649" s="257"/>
      <c r="P649" s="257"/>
      <c r="Q649" s="257"/>
      <c r="R649" s="257"/>
    </row>
    <row r="650" spans="4:18" ht="14.25">
      <c r="D650" s="257"/>
      <c r="E650" s="257"/>
      <c r="F650" s="257"/>
      <c r="G650" s="257"/>
      <c r="H650" s="257"/>
      <c r="I650" s="257"/>
      <c r="J650" s="257"/>
      <c r="K650" s="257"/>
      <c r="L650" s="257"/>
      <c r="M650" s="257"/>
      <c r="N650" s="257"/>
      <c r="O650" s="257"/>
      <c r="P650" s="257"/>
      <c r="Q650" s="257"/>
      <c r="R650" s="257"/>
    </row>
    <row r="651" spans="4:18" ht="14.25">
      <c r="D651" s="257"/>
      <c r="E651" s="257"/>
      <c r="F651" s="257"/>
      <c r="G651" s="257"/>
      <c r="H651" s="257"/>
      <c r="I651" s="257"/>
      <c r="J651" s="257"/>
      <c r="K651" s="257"/>
      <c r="L651" s="257"/>
      <c r="M651" s="257"/>
      <c r="N651" s="257"/>
      <c r="O651" s="257"/>
      <c r="P651" s="257"/>
      <c r="Q651" s="257"/>
      <c r="R651" s="257"/>
    </row>
    <row r="652" spans="4:18" ht="14.25">
      <c r="D652" s="257"/>
      <c r="E652" s="257"/>
      <c r="F652" s="257"/>
      <c r="G652" s="257"/>
      <c r="H652" s="257"/>
      <c r="I652" s="257"/>
      <c r="J652" s="257"/>
      <c r="K652" s="257"/>
      <c r="L652" s="257"/>
      <c r="M652" s="257"/>
      <c r="N652" s="257"/>
      <c r="O652" s="257"/>
      <c r="P652" s="257"/>
      <c r="Q652" s="257"/>
      <c r="R652" s="257"/>
    </row>
    <row r="653" spans="4:18" ht="14.25">
      <c r="D653" s="257"/>
      <c r="E653" s="257"/>
      <c r="F653" s="257"/>
      <c r="G653" s="257"/>
      <c r="H653" s="257"/>
      <c r="I653" s="257"/>
      <c r="J653" s="257"/>
      <c r="K653" s="257"/>
      <c r="L653" s="257"/>
      <c r="M653" s="257"/>
      <c r="N653" s="257"/>
      <c r="O653" s="257"/>
      <c r="P653" s="257"/>
      <c r="Q653" s="257"/>
      <c r="R653" s="257"/>
    </row>
    <row r="654" spans="4:18" ht="14.25">
      <c r="D654" s="257"/>
      <c r="E654" s="257"/>
      <c r="F654" s="257"/>
      <c r="G654" s="257"/>
      <c r="H654" s="257"/>
      <c r="I654" s="257"/>
      <c r="J654" s="257"/>
      <c r="K654" s="257"/>
      <c r="L654" s="257"/>
      <c r="M654" s="257"/>
      <c r="N654" s="257"/>
      <c r="O654" s="257"/>
      <c r="P654" s="257"/>
      <c r="Q654" s="257"/>
      <c r="R654" s="257"/>
    </row>
    <row r="655" spans="4:18" ht="14.25">
      <c r="D655" s="257"/>
      <c r="E655" s="257"/>
      <c r="F655" s="257"/>
      <c r="G655" s="257"/>
      <c r="H655" s="257"/>
      <c r="I655" s="257"/>
      <c r="J655" s="257"/>
      <c r="K655" s="257"/>
      <c r="L655" s="257"/>
      <c r="M655" s="257"/>
      <c r="N655" s="257"/>
      <c r="O655" s="257"/>
      <c r="P655" s="257"/>
      <c r="Q655" s="257"/>
      <c r="R655" s="257"/>
    </row>
    <row r="656" spans="4:18" ht="14.25">
      <c r="D656" s="257"/>
      <c r="E656" s="257"/>
      <c r="F656" s="257"/>
      <c r="G656" s="257"/>
      <c r="H656" s="257"/>
      <c r="I656" s="257"/>
      <c r="J656" s="257"/>
      <c r="K656" s="257"/>
      <c r="L656" s="257"/>
      <c r="M656" s="257"/>
      <c r="N656" s="257"/>
      <c r="O656" s="257"/>
      <c r="P656" s="257"/>
      <c r="Q656" s="257"/>
      <c r="R656" s="257"/>
    </row>
    <row r="657" spans="4:18" ht="14.25">
      <c r="D657" s="257"/>
      <c r="E657" s="257"/>
      <c r="F657" s="257"/>
      <c r="G657" s="257"/>
      <c r="H657" s="257"/>
      <c r="I657" s="257"/>
      <c r="J657" s="257"/>
      <c r="K657" s="257"/>
      <c r="L657" s="257"/>
      <c r="M657" s="257"/>
      <c r="N657" s="257"/>
      <c r="O657" s="257"/>
      <c r="P657" s="257"/>
      <c r="Q657" s="257"/>
      <c r="R657" s="257"/>
    </row>
    <row r="658" spans="4:18" ht="14.25">
      <c r="D658" s="257"/>
      <c r="E658" s="257"/>
      <c r="F658" s="257"/>
      <c r="G658" s="257"/>
      <c r="H658" s="257"/>
      <c r="I658" s="257"/>
      <c r="J658" s="257"/>
      <c r="K658" s="257"/>
      <c r="L658" s="257"/>
      <c r="M658" s="257"/>
      <c r="N658" s="257"/>
      <c r="O658" s="257"/>
      <c r="P658" s="257"/>
      <c r="Q658" s="257"/>
      <c r="R658" s="257"/>
    </row>
    <row r="659" spans="4:18" ht="14.25">
      <c r="D659" s="257"/>
      <c r="E659" s="257"/>
      <c r="F659" s="257"/>
      <c r="G659" s="257"/>
      <c r="H659" s="257"/>
      <c r="I659" s="257"/>
      <c r="J659" s="257"/>
      <c r="K659" s="257"/>
      <c r="L659" s="257"/>
      <c r="M659" s="257"/>
      <c r="N659" s="257"/>
      <c r="O659" s="257"/>
      <c r="P659" s="257"/>
      <c r="Q659" s="257"/>
      <c r="R659" s="257"/>
    </row>
    <row r="660" spans="4:18" ht="14.25">
      <c r="D660" s="257"/>
      <c r="E660" s="257"/>
      <c r="F660" s="257"/>
      <c r="G660" s="257"/>
      <c r="H660" s="257"/>
      <c r="I660" s="257"/>
      <c r="J660" s="257"/>
      <c r="K660" s="257"/>
      <c r="L660" s="257"/>
      <c r="M660" s="257"/>
      <c r="N660" s="257"/>
      <c r="O660" s="257"/>
      <c r="P660" s="257"/>
      <c r="Q660" s="257"/>
      <c r="R660" s="257"/>
    </row>
    <row r="661" spans="4:18" ht="14.25">
      <c r="D661" s="257"/>
      <c r="E661" s="257"/>
      <c r="F661" s="257"/>
      <c r="G661" s="257"/>
      <c r="H661" s="257"/>
      <c r="I661" s="257"/>
      <c r="J661" s="257"/>
      <c r="K661" s="257"/>
      <c r="L661" s="257"/>
      <c r="M661" s="257"/>
      <c r="N661" s="257"/>
      <c r="O661" s="257"/>
      <c r="P661" s="257"/>
      <c r="Q661" s="257"/>
      <c r="R661" s="257"/>
    </row>
    <row r="662" spans="4:18" ht="14.25">
      <c r="D662" s="257"/>
      <c r="E662" s="257"/>
      <c r="F662" s="257"/>
      <c r="G662" s="257"/>
      <c r="H662" s="257"/>
      <c r="I662" s="257"/>
      <c r="J662" s="257"/>
      <c r="K662" s="257"/>
      <c r="L662" s="257"/>
      <c r="M662" s="257"/>
      <c r="N662" s="257"/>
      <c r="O662" s="257"/>
      <c r="P662" s="257"/>
      <c r="Q662" s="257"/>
      <c r="R662" s="257"/>
    </row>
    <row r="663" spans="4:18" ht="14.25">
      <c r="D663" s="257"/>
      <c r="E663" s="257"/>
      <c r="F663" s="257"/>
      <c r="G663" s="257"/>
      <c r="H663" s="257"/>
      <c r="I663" s="257"/>
      <c r="J663" s="257"/>
      <c r="K663" s="257"/>
      <c r="L663" s="257"/>
      <c r="M663" s="257"/>
      <c r="N663" s="257"/>
      <c r="O663" s="257"/>
      <c r="P663" s="257"/>
      <c r="Q663" s="257"/>
      <c r="R663" s="257"/>
    </row>
    <row r="664" spans="4:18" ht="14.25">
      <c r="D664" s="257"/>
      <c r="E664" s="257"/>
      <c r="F664" s="257"/>
      <c r="G664" s="257"/>
      <c r="H664" s="257"/>
      <c r="I664" s="257"/>
      <c r="J664" s="257"/>
      <c r="K664" s="257"/>
      <c r="L664" s="257"/>
      <c r="M664" s="257"/>
      <c r="N664" s="257"/>
      <c r="O664" s="257"/>
      <c r="P664" s="257"/>
      <c r="Q664" s="257"/>
      <c r="R664" s="257"/>
    </row>
    <row r="665" spans="4:18" ht="14.25">
      <c r="D665" s="257"/>
      <c r="E665" s="257"/>
      <c r="F665" s="257"/>
      <c r="G665" s="257"/>
      <c r="H665" s="257"/>
      <c r="I665" s="257"/>
      <c r="J665" s="257"/>
      <c r="K665" s="257"/>
      <c r="L665" s="257"/>
      <c r="M665" s="257"/>
      <c r="N665" s="257"/>
      <c r="O665" s="257"/>
      <c r="P665" s="257"/>
      <c r="Q665" s="257"/>
      <c r="R665" s="257"/>
    </row>
    <row r="666" spans="4:18" ht="14.25">
      <c r="D666" s="257"/>
      <c r="E666" s="257"/>
      <c r="F666" s="257"/>
      <c r="G666" s="257"/>
      <c r="H666" s="257"/>
      <c r="I666" s="257"/>
      <c r="J666" s="257"/>
      <c r="K666" s="257"/>
      <c r="L666" s="257"/>
      <c r="M666" s="257"/>
      <c r="N666" s="257"/>
      <c r="O666" s="257"/>
      <c r="P666" s="257"/>
      <c r="Q666" s="257"/>
      <c r="R666" s="257"/>
    </row>
    <row r="667" spans="4:18" ht="14.25">
      <c r="D667" s="257"/>
      <c r="E667" s="257"/>
      <c r="F667" s="257"/>
      <c r="G667" s="257"/>
      <c r="H667" s="257"/>
      <c r="I667" s="257"/>
      <c r="J667" s="257"/>
      <c r="K667" s="257"/>
      <c r="L667" s="257"/>
      <c r="M667" s="257"/>
      <c r="N667" s="257"/>
      <c r="O667" s="257"/>
      <c r="P667" s="257"/>
      <c r="Q667" s="257"/>
      <c r="R667" s="257"/>
    </row>
    <row r="668" spans="4:18" ht="14.25">
      <c r="D668" s="257"/>
      <c r="E668" s="257"/>
      <c r="F668" s="257"/>
      <c r="G668" s="257"/>
      <c r="H668" s="257"/>
      <c r="I668" s="257"/>
      <c r="J668" s="257"/>
      <c r="K668" s="257"/>
      <c r="L668" s="257"/>
      <c r="M668" s="257"/>
      <c r="N668" s="257"/>
      <c r="O668" s="257"/>
      <c r="P668" s="257"/>
      <c r="Q668" s="257"/>
      <c r="R668" s="257"/>
    </row>
    <row r="669" spans="4:18" ht="14.25">
      <c r="D669" s="257"/>
      <c r="E669" s="257"/>
      <c r="F669" s="257"/>
      <c r="G669" s="257"/>
      <c r="H669" s="257"/>
      <c r="I669" s="257"/>
      <c r="J669" s="257"/>
      <c r="K669" s="257"/>
      <c r="L669" s="257"/>
      <c r="M669" s="257"/>
      <c r="N669" s="257"/>
      <c r="O669" s="257"/>
      <c r="P669" s="257"/>
      <c r="Q669" s="257"/>
      <c r="R669" s="257"/>
    </row>
    <row r="670" spans="4:18" ht="14.25">
      <c r="D670" s="257"/>
      <c r="E670" s="257"/>
      <c r="F670" s="257"/>
      <c r="G670" s="257"/>
      <c r="H670" s="257"/>
      <c r="I670" s="257"/>
      <c r="J670" s="257"/>
      <c r="K670" s="257"/>
      <c r="L670" s="257"/>
      <c r="M670" s="257"/>
      <c r="N670" s="257"/>
      <c r="O670" s="257"/>
      <c r="P670" s="257"/>
      <c r="Q670" s="257"/>
      <c r="R670" s="257"/>
    </row>
    <row r="671" spans="4:18" ht="14.25">
      <c r="D671" s="257"/>
      <c r="E671" s="257"/>
      <c r="F671" s="257"/>
      <c r="G671" s="257"/>
      <c r="H671" s="257"/>
      <c r="I671" s="257"/>
      <c r="J671" s="257"/>
      <c r="K671" s="257"/>
      <c r="L671" s="257"/>
      <c r="M671" s="257"/>
      <c r="N671" s="257"/>
      <c r="O671" s="257"/>
      <c r="P671" s="257"/>
      <c r="Q671" s="257"/>
      <c r="R671" s="257"/>
    </row>
    <row r="672" spans="4:18" ht="14.25">
      <c r="D672" s="257"/>
      <c r="E672" s="257"/>
      <c r="F672" s="257"/>
      <c r="G672" s="257"/>
      <c r="H672" s="257"/>
      <c r="I672" s="257"/>
      <c r="J672" s="257"/>
      <c r="K672" s="257"/>
      <c r="L672" s="257"/>
      <c r="M672" s="257"/>
      <c r="N672" s="257"/>
      <c r="O672" s="257"/>
      <c r="P672" s="257"/>
      <c r="Q672" s="257"/>
      <c r="R672" s="257"/>
    </row>
    <row r="673" spans="4:18" ht="14.25">
      <c r="D673" s="257"/>
      <c r="E673" s="257"/>
      <c r="F673" s="257"/>
      <c r="G673" s="257"/>
      <c r="H673" s="257"/>
      <c r="I673" s="257"/>
      <c r="J673" s="257"/>
      <c r="K673" s="257"/>
      <c r="L673" s="257"/>
      <c r="M673" s="257"/>
      <c r="N673" s="257"/>
      <c r="O673" s="257"/>
      <c r="P673" s="257"/>
      <c r="Q673" s="257"/>
      <c r="R673" s="257"/>
    </row>
    <row r="674" spans="4:18" ht="14.25">
      <c r="D674" s="257"/>
      <c r="E674" s="257"/>
      <c r="F674" s="257"/>
      <c r="G674" s="257"/>
      <c r="H674" s="257"/>
      <c r="I674" s="257"/>
      <c r="J674" s="257"/>
      <c r="K674" s="257"/>
      <c r="L674" s="257"/>
      <c r="M674" s="257"/>
      <c r="N674" s="257"/>
      <c r="O674" s="257"/>
      <c r="P674" s="257"/>
      <c r="Q674" s="257"/>
      <c r="R674" s="257"/>
    </row>
    <row r="675" spans="4:18" ht="14.25">
      <c r="D675" s="257"/>
      <c r="E675" s="257"/>
      <c r="F675" s="257"/>
      <c r="G675" s="257"/>
      <c r="H675" s="257"/>
      <c r="I675" s="257"/>
      <c r="J675" s="257"/>
      <c r="K675" s="257"/>
      <c r="L675" s="257"/>
      <c r="M675" s="257"/>
      <c r="N675" s="257"/>
      <c r="O675" s="257"/>
      <c r="P675" s="257"/>
      <c r="Q675" s="257"/>
      <c r="R675" s="257"/>
    </row>
    <row r="676" spans="4:18" ht="14.25">
      <c r="D676" s="257"/>
      <c r="E676" s="257"/>
      <c r="F676" s="257"/>
      <c r="G676" s="257"/>
      <c r="H676" s="257"/>
      <c r="I676" s="257"/>
      <c r="J676" s="257"/>
      <c r="K676" s="257"/>
      <c r="L676" s="257"/>
      <c r="M676" s="257"/>
      <c r="N676" s="257"/>
      <c r="O676" s="257"/>
      <c r="P676" s="257"/>
      <c r="Q676" s="257"/>
      <c r="R676" s="257"/>
    </row>
    <row r="677" spans="4:18" ht="14.25">
      <c r="D677" s="257"/>
      <c r="E677" s="257"/>
      <c r="F677" s="257"/>
      <c r="G677" s="257"/>
      <c r="H677" s="257"/>
      <c r="I677" s="257"/>
      <c r="J677" s="257"/>
      <c r="K677" s="257"/>
      <c r="L677" s="257"/>
      <c r="M677" s="257"/>
      <c r="N677" s="257"/>
      <c r="O677" s="257"/>
      <c r="P677" s="257"/>
      <c r="Q677" s="257"/>
      <c r="R677" s="257"/>
    </row>
    <row r="678" spans="4:18" ht="14.25">
      <c r="D678" s="257"/>
      <c r="E678" s="257"/>
      <c r="F678" s="257"/>
      <c r="G678" s="257"/>
      <c r="H678" s="257"/>
      <c r="I678" s="257"/>
      <c r="J678" s="257"/>
      <c r="K678" s="257"/>
      <c r="L678" s="257"/>
      <c r="M678" s="257"/>
      <c r="N678" s="257"/>
      <c r="O678" s="257"/>
      <c r="P678" s="257"/>
      <c r="Q678" s="257"/>
      <c r="R678" s="257"/>
    </row>
    <row r="679" spans="4:18" ht="14.25">
      <c r="D679" s="257"/>
      <c r="E679" s="257"/>
      <c r="F679" s="257"/>
      <c r="G679" s="257"/>
      <c r="H679" s="257"/>
      <c r="I679" s="257"/>
      <c r="J679" s="257"/>
      <c r="K679" s="257"/>
      <c r="L679" s="257"/>
      <c r="M679" s="257"/>
      <c r="N679" s="257"/>
      <c r="O679" s="257"/>
      <c r="P679" s="257"/>
      <c r="Q679" s="257"/>
      <c r="R679" s="257"/>
    </row>
    <row r="680" spans="4:18" ht="14.25">
      <c r="D680" s="257"/>
      <c r="E680" s="257"/>
      <c r="F680" s="257"/>
      <c r="G680" s="257"/>
      <c r="H680" s="257"/>
      <c r="I680" s="257"/>
      <c r="J680" s="257"/>
      <c r="K680" s="257"/>
      <c r="L680" s="257"/>
      <c r="M680" s="257"/>
      <c r="N680" s="257"/>
      <c r="O680" s="257"/>
      <c r="P680" s="257"/>
      <c r="Q680" s="257"/>
      <c r="R680" s="257"/>
    </row>
    <row r="681" spans="4:18" ht="14.25">
      <c r="D681" s="257"/>
      <c r="E681" s="257"/>
      <c r="F681" s="257"/>
      <c r="G681" s="257"/>
      <c r="H681" s="257"/>
      <c r="I681" s="257"/>
      <c r="J681" s="257"/>
      <c r="K681" s="257"/>
      <c r="L681" s="257"/>
      <c r="M681" s="257"/>
      <c r="N681" s="257"/>
      <c r="O681" s="257"/>
      <c r="P681" s="257"/>
      <c r="Q681" s="257"/>
      <c r="R681" s="257"/>
    </row>
    <row r="682" spans="4:18" ht="14.25">
      <c r="D682" s="257"/>
      <c r="E682" s="257"/>
      <c r="F682" s="257"/>
      <c r="G682" s="257"/>
      <c r="H682" s="257"/>
      <c r="I682" s="257"/>
      <c r="J682" s="257"/>
      <c r="K682" s="257"/>
      <c r="L682" s="257"/>
      <c r="M682" s="257"/>
      <c r="N682" s="257"/>
      <c r="O682" s="257"/>
      <c r="P682" s="257"/>
      <c r="Q682" s="257"/>
      <c r="R682" s="257"/>
    </row>
    <row r="683" spans="4:18" ht="14.25">
      <c r="D683" s="257"/>
      <c r="E683" s="257"/>
      <c r="F683" s="257"/>
      <c r="G683" s="257"/>
      <c r="H683" s="257"/>
      <c r="I683" s="257"/>
      <c r="J683" s="257"/>
      <c r="K683" s="257"/>
      <c r="L683" s="257"/>
      <c r="M683" s="257"/>
      <c r="N683" s="257"/>
      <c r="O683" s="257"/>
      <c r="P683" s="257"/>
      <c r="Q683" s="257"/>
      <c r="R683" s="257"/>
    </row>
    <row r="684" spans="4:18" ht="14.25">
      <c r="D684" s="257"/>
      <c r="E684" s="257"/>
      <c r="F684" s="257"/>
      <c r="G684" s="257"/>
      <c r="H684" s="257"/>
      <c r="I684" s="257"/>
      <c r="J684" s="257"/>
      <c r="K684" s="257"/>
      <c r="L684" s="257"/>
      <c r="M684" s="257"/>
      <c r="N684" s="257"/>
      <c r="O684" s="257"/>
      <c r="P684" s="257"/>
      <c r="Q684" s="257"/>
      <c r="R684" s="257"/>
    </row>
    <row r="685" spans="4:18" ht="14.25">
      <c r="D685" s="257"/>
      <c r="E685" s="257"/>
      <c r="F685" s="257"/>
      <c r="G685" s="257"/>
      <c r="H685" s="257"/>
      <c r="I685" s="257"/>
      <c r="J685" s="257"/>
      <c r="K685" s="257"/>
      <c r="L685" s="257"/>
      <c r="M685" s="257"/>
      <c r="N685" s="257"/>
      <c r="O685" s="257"/>
      <c r="P685" s="257"/>
      <c r="Q685" s="257"/>
      <c r="R685" s="257"/>
    </row>
    <row r="686" spans="4:18" ht="14.25">
      <c r="D686" s="257"/>
      <c r="E686" s="257"/>
      <c r="F686" s="257"/>
      <c r="G686" s="257"/>
      <c r="H686" s="257"/>
      <c r="I686" s="257"/>
      <c r="J686" s="257"/>
      <c r="K686" s="257"/>
      <c r="L686" s="257"/>
      <c r="M686" s="257"/>
      <c r="N686" s="257"/>
      <c r="O686" s="257"/>
      <c r="P686" s="257"/>
      <c r="Q686" s="257"/>
      <c r="R686" s="257"/>
    </row>
    <row r="687" spans="4:18" ht="14.25">
      <c r="D687" s="257"/>
      <c r="E687" s="257"/>
      <c r="F687" s="257"/>
      <c r="G687" s="257"/>
      <c r="H687" s="257"/>
      <c r="I687" s="257"/>
      <c r="J687" s="257"/>
      <c r="K687" s="257"/>
      <c r="L687" s="257"/>
      <c r="M687" s="257"/>
      <c r="N687" s="257"/>
      <c r="O687" s="257"/>
      <c r="P687" s="257"/>
      <c r="Q687" s="257"/>
      <c r="R687" s="257"/>
    </row>
    <row r="688" spans="4:18" ht="14.25">
      <c r="D688" s="257"/>
      <c r="E688" s="257"/>
      <c r="F688" s="257"/>
      <c r="G688" s="257"/>
      <c r="H688" s="257"/>
      <c r="I688" s="257"/>
      <c r="J688" s="257"/>
      <c r="K688" s="257"/>
      <c r="L688" s="257"/>
      <c r="M688" s="257"/>
      <c r="N688" s="257"/>
      <c r="O688" s="257"/>
      <c r="P688" s="257"/>
      <c r="Q688" s="257"/>
      <c r="R688" s="257"/>
    </row>
    <row r="689" spans="4:18" ht="14.25">
      <c r="D689" s="257"/>
      <c r="E689" s="257"/>
      <c r="F689" s="257"/>
      <c r="G689" s="257"/>
      <c r="H689" s="257"/>
      <c r="I689" s="257"/>
      <c r="J689" s="257"/>
      <c r="K689" s="257"/>
      <c r="L689" s="257"/>
      <c r="M689" s="257"/>
      <c r="N689" s="257"/>
      <c r="O689" s="257"/>
      <c r="P689" s="257"/>
      <c r="Q689" s="257"/>
      <c r="R689" s="257"/>
    </row>
    <row r="690" spans="4:18" ht="14.25">
      <c r="D690" s="257"/>
      <c r="E690" s="257"/>
      <c r="F690" s="257"/>
      <c r="G690" s="257"/>
      <c r="H690" s="257"/>
      <c r="I690" s="257"/>
      <c r="J690" s="257"/>
      <c r="K690" s="257"/>
      <c r="L690" s="257"/>
      <c r="M690" s="257"/>
      <c r="N690" s="257"/>
      <c r="O690" s="257"/>
      <c r="P690" s="257"/>
      <c r="Q690" s="257"/>
      <c r="R690" s="257"/>
    </row>
    <row r="691" spans="4:18" ht="14.25">
      <c r="D691" s="257"/>
      <c r="E691" s="257"/>
      <c r="F691" s="257"/>
      <c r="G691" s="257"/>
      <c r="H691" s="257"/>
      <c r="I691" s="257"/>
      <c r="J691" s="257"/>
      <c r="K691" s="257"/>
      <c r="L691" s="257"/>
      <c r="M691" s="257"/>
      <c r="N691" s="257"/>
      <c r="O691" s="257"/>
      <c r="P691" s="257"/>
      <c r="Q691" s="257"/>
      <c r="R691" s="257"/>
    </row>
    <row r="692" spans="4:18" ht="14.25">
      <c r="D692" s="257"/>
      <c r="E692" s="257"/>
      <c r="F692" s="257"/>
      <c r="G692" s="257"/>
      <c r="H692" s="257"/>
      <c r="I692" s="257"/>
      <c r="J692" s="257"/>
      <c r="K692" s="257"/>
      <c r="L692" s="257"/>
      <c r="M692" s="257"/>
      <c r="N692" s="257"/>
      <c r="O692" s="257"/>
      <c r="P692" s="257"/>
      <c r="Q692" s="257"/>
      <c r="R692" s="257"/>
    </row>
    <row r="693" spans="4:18" ht="14.25">
      <c r="D693" s="257"/>
      <c r="E693" s="257"/>
      <c r="F693" s="257"/>
      <c r="G693" s="257"/>
      <c r="H693" s="257"/>
      <c r="I693" s="257"/>
      <c r="J693" s="257"/>
      <c r="K693" s="257"/>
      <c r="L693" s="257"/>
      <c r="M693" s="257"/>
      <c r="N693" s="257"/>
      <c r="O693" s="257"/>
      <c r="P693" s="257"/>
      <c r="Q693" s="257"/>
      <c r="R693" s="257"/>
    </row>
    <row r="694" spans="4:18" ht="14.25">
      <c r="D694" s="257"/>
      <c r="E694" s="257"/>
      <c r="F694" s="257"/>
      <c r="G694" s="257"/>
      <c r="H694" s="257"/>
      <c r="I694" s="257"/>
      <c r="J694" s="257"/>
      <c r="K694" s="257"/>
      <c r="L694" s="257"/>
      <c r="M694" s="257"/>
      <c r="N694" s="257"/>
      <c r="O694" s="257"/>
      <c r="P694" s="257"/>
      <c r="Q694" s="257"/>
      <c r="R694" s="257"/>
    </row>
    <row r="695" spans="4:18" ht="14.25">
      <c r="D695" s="257"/>
      <c r="E695" s="257"/>
      <c r="F695" s="257"/>
      <c r="G695" s="257"/>
      <c r="H695" s="257"/>
      <c r="I695" s="257"/>
      <c r="J695" s="257"/>
      <c r="K695" s="257"/>
      <c r="L695" s="257"/>
      <c r="M695" s="257"/>
      <c r="N695" s="257"/>
      <c r="O695" s="257"/>
      <c r="P695" s="257"/>
      <c r="Q695" s="257"/>
      <c r="R695" s="257"/>
    </row>
    <row r="696" spans="4:18" ht="14.25">
      <c r="D696" s="257"/>
      <c r="E696" s="257"/>
      <c r="F696" s="257"/>
      <c r="G696" s="257"/>
      <c r="H696" s="257"/>
      <c r="I696" s="257"/>
      <c r="J696" s="257"/>
      <c r="K696" s="257"/>
      <c r="L696" s="257"/>
      <c r="M696" s="257"/>
      <c r="N696" s="257"/>
      <c r="O696" s="257"/>
      <c r="P696" s="257"/>
      <c r="Q696" s="257"/>
      <c r="R696" s="257"/>
    </row>
    <row r="697" spans="4:18" ht="14.25">
      <c r="D697" s="257"/>
      <c r="E697" s="257"/>
      <c r="F697" s="257"/>
      <c r="G697" s="257"/>
      <c r="H697" s="257"/>
      <c r="I697" s="257"/>
      <c r="J697" s="257"/>
      <c r="K697" s="257"/>
      <c r="L697" s="257"/>
      <c r="M697" s="257"/>
      <c r="N697" s="257"/>
      <c r="O697" s="257"/>
      <c r="P697" s="257"/>
      <c r="Q697" s="257"/>
      <c r="R697" s="257"/>
    </row>
    <row r="698" spans="4:18" ht="14.25">
      <c r="D698" s="257"/>
      <c r="E698" s="257"/>
      <c r="F698" s="257"/>
      <c r="G698" s="257"/>
      <c r="H698" s="257"/>
      <c r="I698" s="257"/>
      <c r="J698" s="257"/>
      <c r="K698" s="257"/>
      <c r="L698" s="257"/>
      <c r="M698" s="257"/>
      <c r="N698" s="257"/>
      <c r="O698" s="257"/>
      <c r="P698" s="257"/>
      <c r="Q698" s="257"/>
      <c r="R698" s="257"/>
    </row>
    <row r="699" spans="4:18" ht="14.25">
      <c r="D699" s="257"/>
      <c r="E699" s="257"/>
      <c r="F699" s="257"/>
      <c r="G699" s="257"/>
      <c r="H699" s="257"/>
      <c r="I699" s="257"/>
      <c r="J699" s="257"/>
      <c r="K699" s="257"/>
      <c r="L699" s="257"/>
      <c r="M699" s="257"/>
      <c r="N699" s="257"/>
      <c r="O699" s="257"/>
      <c r="P699" s="257"/>
      <c r="Q699" s="257"/>
      <c r="R699" s="257"/>
    </row>
    <row r="700" spans="4:18" ht="14.25">
      <c r="D700" s="257"/>
      <c r="E700" s="257"/>
      <c r="F700" s="257"/>
      <c r="G700" s="257"/>
      <c r="H700" s="257"/>
      <c r="I700" s="257"/>
      <c r="J700" s="257"/>
      <c r="K700" s="257"/>
      <c r="L700" s="257"/>
      <c r="M700" s="257"/>
      <c r="N700" s="257"/>
      <c r="O700" s="257"/>
      <c r="P700" s="257"/>
      <c r="Q700" s="257"/>
      <c r="R700" s="257"/>
    </row>
    <row r="701" spans="4:18" ht="14.25">
      <c r="D701" s="257"/>
      <c r="E701" s="257"/>
      <c r="F701" s="257"/>
      <c r="G701" s="257"/>
      <c r="H701" s="257"/>
      <c r="I701" s="257"/>
      <c r="J701" s="257"/>
      <c r="K701" s="257"/>
      <c r="L701" s="257"/>
      <c r="M701" s="257"/>
      <c r="N701" s="257"/>
      <c r="O701" s="257"/>
      <c r="P701" s="257"/>
      <c r="Q701" s="257"/>
      <c r="R701" s="257"/>
    </row>
    <row r="702" spans="4:18" ht="14.25">
      <c r="D702" s="257"/>
      <c r="E702" s="257"/>
      <c r="F702" s="257"/>
      <c r="G702" s="257"/>
      <c r="H702" s="257"/>
      <c r="I702" s="257"/>
      <c r="J702" s="257"/>
      <c r="K702" s="257"/>
      <c r="L702" s="257"/>
      <c r="M702" s="257"/>
      <c r="N702" s="257"/>
      <c r="O702" s="257"/>
      <c r="P702" s="257"/>
      <c r="Q702" s="257"/>
      <c r="R702" s="257"/>
    </row>
    <row r="703" spans="4:18" ht="14.25">
      <c r="D703" s="257"/>
      <c r="E703" s="257"/>
      <c r="F703" s="257"/>
      <c r="G703" s="257"/>
      <c r="H703" s="257"/>
      <c r="I703" s="257"/>
      <c r="J703" s="257"/>
      <c r="K703" s="257"/>
      <c r="L703" s="257"/>
      <c r="M703" s="257"/>
      <c r="N703" s="257"/>
      <c r="O703" s="257"/>
      <c r="P703" s="257"/>
      <c r="Q703" s="257"/>
      <c r="R703" s="257"/>
    </row>
    <row r="704" spans="4:18" ht="14.25">
      <c r="D704" s="257"/>
      <c r="E704" s="257"/>
      <c r="F704" s="257"/>
      <c r="G704" s="257"/>
      <c r="H704" s="257"/>
      <c r="I704" s="257"/>
      <c r="J704" s="257"/>
      <c r="K704" s="257"/>
      <c r="L704" s="257"/>
      <c r="M704" s="257"/>
      <c r="N704" s="257"/>
      <c r="O704" s="257"/>
      <c r="P704" s="257"/>
      <c r="Q704" s="257"/>
      <c r="R704" s="257"/>
    </row>
    <row r="705" spans="4:18" ht="14.25">
      <c r="D705" s="257"/>
      <c r="E705" s="257"/>
      <c r="F705" s="257"/>
      <c r="G705" s="257"/>
      <c r="H705" s="257"/>
      <c r="I705" s="257"/>
      <c r="J705" s="257"/>
      <c r="K705" s="257"/>
      <c r="L705" s="257"/>
      <c r="M705" s="257"/>
      <c r="N705" s="257"/>
      <c r="O705" s="257"/>
      <c r="P705" s="257"/>
      <c r="Q705" s="257"/>
      <c r="R705" s="257"/>
    </row>
    <row r="706" spans="4:18" ht="14.25">
      <c r="D706" s="257"/>
      <c r="E706" s="257"/>
      <c r="F706" s="257"/>
      <c r="G706" s="257"/>
      <c r="H706" s="257"/>
      <c r="I706" s="257"/>
      <c r="J706" s="257"/>
      <c r="K706" s="257"/>
      <c r="L706" s="257"/>
      <c r="M706" s="257"/>
      <c r="N706" s="257"/>
      <c r="O706" s="257"/>
      <c r="P706" s="257"/>
      <c r="Q706" s="257"/>
      <c r="R706" s="257"/>
    </row>
    <row r="707" spans="4:18" ht="14.25">
      <c r="D707" s="257"/>
      <c r="E707" s="257"/>
      <c r="F707" s="257"/>
      <c r="G707" s="257"/>
      <c r="H707" s="257"/>
      <c r="I707" s="257"/>
      <c r="J707" s="257"/>
      <c r="K707" s="257"/>
      <c r="L707" s="257"/>
      <c r="M707" s="257"/>
      <c r="N707" s="257"/>
      <c r="O707" s="257"/>
      <c r="P707" s="257"/>
      <c r="Q707" s="257"/>
      <c r="R707" s="257"/>
    </row>
    <row r="708" spans="4:18" ht="14.25">
      <c r="D708" s="257"/>
      <c r="E708" s="257"/>
      <c r="F708" s="257"/>
      <c r="G708" s="257"/>
      <c r="H708" s="257"/>
      <c r="I708" s="257"/>
      <c r="J708" s="257"/>
      <c r="K708" s="257"/>
      <c r="L708" s="257"/>
      <c r="M708" s="257"/>
      <c r="N708" s="257"/>
      <c r="O708" s="257"/>
      <c r="P708" s="257"/>
      <c r="Q708" s="257"/>
      <c r="R708" s="257"/>
    </row>
    <row r="709" spans="4:18" ht="14.25">
      <c r="D709" s="257"/>
      <c r="E709" s="257"/>
      <c r="F709" s="257"/>
      <c r="G709" s="257"/>
      <c r="H709" s="257"/>
      <c r="I709" s="257"/>
      <c r="J709" s="257"/>
      <c r="K709" s="257"/>
      <c r="L709" s="257"/>
      <c r="M709" s="257"/>
      <c r="N709" s="257"/>
      <c r="O709" s="257"/>
      <c r="P709" s="257"/>
      <c r="Q709" s="257"/>
      <c r="R709" s="257"/>
    </row>
    <row r="710" spans="4:18" ht="14.25">
      <c r="D710" s="257"/>
      <c r="E710" s="257"/>
      <c r="F710" s="257"/>
      <c r="G710" s="257"/>
      <c r="H710" s="257"/>
      <c r="I710" s="257"/>
      <c r="J710" s="257"/>
      <c r="K710" s="257"/>
      <c r="L710" s="257"/>
      <c r="M710" s="257"/>
      <c r="N710" s="257"/>
      <c r="O710" s="257"/>
      <c r="P710" s="257"/>
      <c r="Q710" s="257"/>
      <c r="R710" s="257"/>
    </row>
    <row r="711" spans="4:18" ht="14.25">
      <c r="D711" s="257"/>
      <c r="E711" s="257"/>
      <c r="F711" s="257"/>
      <c r="G711" s="257"/>
      <c r="H711" s="257"/>
      <c r="I711" s="257"/>
      <c r="J711" s="257"/>
      <c r="K711" s="257"/>
      <c r="L711" s="257"/>
      <c r="M711" s="257"/>
      <c r="N711" s="257"/>
      <c r="O711" s="257"/>
      <c r="P711" s="257"/>
      <c r="Q711" s="257"/>
      <c r="R711" s="257"/>
    </row>
    <row r="712" spans="4:18" ht="14.25">
      <c r="D712" s="257"/>
      <c r="E712" s="257"/>
      <c r="F712" s="257"/>
      <c r="G712" s="257"/>
      <c r="H712" s="257"/>
      <c r="I712" s="257"/>
      <c r="J712" s="257"/>
      <c r="K712" s="257"/>
      <c r="L712" s="257"/>
      <c r="M712" s="257"/>
      <c r="N712" s="257"/>
      <c r="O712" s="257"/>
      <c r="P712" s="257"/>
      <c r="Q712" s="257"/>
      <c r="R712" s="257"/>
    </row>
    <row r="713" spans="4:18" ht="14.25">
      <c r="D713" s="257"/>
      <c r="E713" s="257"/>
      <c r="F713" s="257"/>
      <c r="G713" s="257"/>
      <c r="H713" s="257"/>
      <c r="I713" s="257"/>
      <c r="J713" s="257"/>
      <c r="K713" s="257"/>
      <c r="L713" s="257"/>
      <c r="M713" s="257"/>
      <c r="N713" s="257"/>
      <c r="O713" s="257"/>
      <c r="P713" s="257"/>
      <c r="Q713" s="257"/>
      <c r="R713" s="257"/>
    </row>
    <row r="714" spans="4:18" ht="14.25">
      <c r="D714" s="257"/>
      <c r="E714" s="257"/>
      <c r="F714" s="257"/>
      <c r="G714" s="257"/>
      <c r="H714" s="257"/>
      <c r="I714" s="257"/>
      <c r="J714" s="257"/>
      <c r="K714" s="257"/>
      <c r="L714" s="257"/>
      <c r="M714" s="257"/>
      <c r="N714" s="257"/>
      <c r="O714" s="257"/>
      <c r="P714" s="257"/>
      <c r="Q714" s="257"/>
      <c r="R714" s="257"/>
    </row>
    <row r="715" spans="4:18" ht="14.25">
      <c r="D715" s="257"/>
      <c r="E715" s="257"/>
      <c r="F715" s="257"/>
      <c r="G715" s="257"/>
      <c r="H715" s="257"/>
      <c r="I715" s="257"/>
      <c r="J715" s="257"/>
      <c r="K715" s="257"/>
      <c r="L715" s="257"/>
      <c r="M715" s="257"/>
      <c r="N715" s="257"/>
      <c r="O715" s="257"/>
      <c r="P715" s="257"/>
      <c r="Q715" s="257"/>
      <c r="R715" s="257"/>
    </row>
    <row r="716" spans="4:18" ht="14.25">
      <c r="D716" s="257"/>
      <c r="E716" s="257"/>
      <c r="F716" s="257"/>
      <c r="G716" s="257"/>
      <c r="H716" s="257"/>
      <c r="I716" s="257"/>
      <c r="J716" s="257"/>
      <c r="K716" s="257"/>
      <c r="L716" s="257"/>
      <c r="M716" s="257"/>
      <c r="N716" s="257"/>
      <c r="O716" s="257"/>
      <c r="P716" s="257"/>
      <c r="Q716" s="257"/>
      <c r="R716" s="257"/>
    </row>
    <row r="717" spans="4:18" ht="14.25">
      <c r="D717" s="257"/>
      <c r="E717" s="257"/>
      <c r="F717" s="257"/>
      <c r="G717" s="257"/>
      <c r="H717" s="257"/>
      <c r="I717" s="257"/>
      <c r="J717" s="257"/>
      <c r="K717" s="257"/>
      <c r="L717" s="257"/>
      <c r="M717" s="257"/>
      <c r="N717" s="257"/>
      <c r="O717" s="257"/>
      <c r="P717" s="257"/>
      <c r="Q717" s="257"/>
      <c r="R717" s="257"/>
    </row>
    <row r="718" spans="4:18" ht="14.25">
      <c r="D718" s="257"/>
      <c r="E718" s="257"/>
      <c r="F718" s="257"/>
      <c r="G718" s="257"/>
      <c r="H718" s="257"/>
      <c r="I718" s="257"/>
      <c r="J718" s="257"/>
      <c r="K718" s="257"/>
      <c r="L718" s="257"/>
      <c r="M718" s="257"/>
      <c r="N718" s="257"/>
      <c r="O718" s="257"/>
      <c r="P718" s="257"/>
      <c r="Q718" s="257"/>
      <c r="R718" s="257"/>
    </row>
    <row r="719" spans="4:18" ht="14.25">
      <c r="D719" s="257"/>
      <c r="E719" s="257"/>
      <c r="F719" s="257"/>
      <c r="G719" s="257"/>
      <c r="H719" s="257"/>
      <c r="I719" s="257"/>
      <c r="J719" s="257"/>
      <c r="K719" s="257"/>
      <c r="L719" s="257"/>
      <c r="M719" s="257"/>
      <c r="N719" s="257"/>
      <c r="O719" s="257"/>
      <c r="P719" s="257"/>
      <c r="Q719" s="257"/>
      <c r="R719" s="257"/>
    </row>
    <row r="720" spans="4:18" ht="14.25">
      <c r="D720" s="257"/>
      <c r="E720" s="257"/>
      <c r="F720" s="257"/>
      <c r="G720" s="257"/>
      <c r="H720" s="257"/>
      <c r="I720" s="257"/>
      <c r="J720" s="257"/>
      <c r="K720" s="257"/>
      <c r="L720" s="257"/>
      <c r="M720" s="257"/>
      <c r="N720" s="257"/>
      <c r="O720" s="257"/>
      <c r="P720" s="257"/>
      <c r="Q720" s="257"/>
      <c r="R720" s="257"/>
    </row>
    <row r="721" spans="4:18" ht="14.25">
      <c r="D721" s="257"/>
      <c r="E721" s="257"/>
      <c r="F721" s="257"/>
      <c r="G721" s="257"/>
      <c r="H721" s="257"/>
      <c r="I721" s="257"/>
      <c r="J721" s="257"/>
      <c r="K721" s="257"/>
      <c r="L721" s="257"/>
      <c r="M721" s="257"/>
      <c r="N721" s="257"/>
      <c r="O721" s="257"/>
      <c r="P721" s="257"/>
      <c r="Q721" s="257"/>
      <c r="R721" s="257"/>
    </row>
    <row r="722" spans="4:18" ht="14.25">
      <c r="D722" s="257"/>
      <c r="E722" s="257"/>
      <c r="F722" s="257"/>
      <c r="G722" s="257"/>
      <c r="H722" s="257"/>
      <c r="I722" s="257"/>
      <c r="J722" s="257"/>
      <c r="K722" s="257"/>
      <c r="L722" s="257"/>
      <c r="M722" s="257"/>
      <c r="N722" s="257"/>
      <c r="O722" s="257"/>
      <c r="P722" s="257"/>
      <c r="Q722" s="257"/>
      <c r="R722" s="257"/>
    </row>
    <row r="723" spans="4:18" ht="14.25">
      <c r="D723" s="257"/>
      <c r="E723" s="257"/>
      <c r="F723" s="257"/>
      <c r="G723" s="257"/>
      <c r="H723" s="257"/>
      <c r="I723" s="257"/>
      <c r="J723" s="257"/>
      <c r="K723" s="257"/>
      <c r="L723" s="257"/>
      <c r="M723" s="257"/>
      <c r="N723" s="257"/>
      <c r="O723" s="257"/>
      <c r="P723" s="257"/>
      <c r="Q723" s="257"/>
      <c r="R723" s="257"/>
    </row>
    <row r="724" spans="4:18" ht="14.25">
      <c r="D724" s="257"/>
      <c r="E724" s="257"/>
      <c r="F724" s="257"/>
      <c r="G724" s="257"/>
      <c r="H724" s="257"/>
      <c r="I724" s="257"/>
      <c r="J724" s="257"/>
      <c r="K724" s="257"/>
      <c r="L724" s="257"/>
      <c r="M724" s="257"/>
      <c r="N724" s="257"/>
      <c r="O724" s="257"/>
      <c r="P724" s="257"/>
      <c r="Q724" s="257"/>
      <c r="R724" s="257"/>
    </row>
    <row r="725" spans="4:18" ht="14.25">
      <c r="D725" s="257"/>
      <c r="E725" s="257"/>
      <c r="F725" s="257"/>
      <c r="G725" s="257"/>
      <c r="H725" s="257"/>
      <c r="I725" s="257"/>
      <c r="J725" s="257"/>
      <c r="K725" s="257"/>
      <c r="L725" s="257"/>
      <c r="M725" s="257"/>
      <c r="N725" s="257"/>
      <c r="O725" s="257"/>
      <c r="P725" s="257"/>
      <c r="Q725" s="257"/>
      <c r="R725" s="257"/>
    </row>
    <row r="726" spans="4:18" ht="14.25">
      <c r="D726" s="257"/>
      <c r="E726" s="257"/>
      <c r="F726" s="257"/>
      <c r="G726" s="257"/>
      <c r="H726" s="257"/>
      <c r="I726" s="257"/>
      <c r="J726" s="257"/>
      <c r="K726" s="257"/>
      <c r="L726" s="257"/>
      <c r="M726" s="257"/>
      <c r="N726" s="257"/>
      <c r="O726" s="257"/>
      <c r="P726" s="257"/>
      <c r="Q726" s="257"/>
      <c r="R726" s="257"/>
    </row>
    <row r="727" spans="4:18" ht="14.25">
      <c r="D727" s="257"/>
      <c r="E727" s="257"/>
      <c r="F727" s="257"/>
      <c r="G727" s="257"/>
      <c r="H727" s="257"/>
      <c r="I727" s="257"/>
      <c r="J727" s="257"/>
      <c r="K727" s="257"/>
      <c r="L727" s="257"/>
      <c r="M727" s="257"/>
      <c r="N727" s="257"/>
      <c r="O727" s="257"/>
      <c r="P727" s="257"/>
      <c r="Q727" s="257"/>
      <c r="R727" s="257"/>
    </row>
    <row r="728" spans="4:18" ht="14.25">
      <c r="D728" s="257"/>
      <c r="E728" s="257"/>
      <c r="F728" s="257"/>
      <c r="G728" s="257"/>
      <c r="H728" s="257"/>
      <c r="I728" s="257"/>
      <c r="J728" s="257"/>
      <c r="K728" s="257"/>
      <c r="L728" s="257"/>
      <c r="M728" s="257"/>
      <c r="N728" s="257"/>
      <c r="O728" s="257"/>
      <c r="P728" s="257"/>
      <c r="Q728" s="257"/>
      <c r="R728" s="257"/>
    </row>
    <row r="729" spans="4:18" ht="14.25">
      <c r="D729" s="257"/>
      <c r="E729" s="257"/>
      <c r="F729" s="257"/>
      <c r="G729" s="257"/>
      <c r="H729" s="257"/>
      <c r="I729" s="257"/>
      <c r="J729" s="257"/>
      <c r="K729" s="257"/>
      <c r="L729" s="257"/>
      <c r="M729" s="257"/>
      <c r="N729" s="257"/>
      <c r="O729" s="257"/>
      <c r="P729" s="257"/>
      <c r="Q729" s="257"/>
      <c r="R729" s="257"/>
    </row>
    <row r="730" spans="4:18" ht="14.25">
      <c r="D730" s="257"/>
      <c r="E730" s="257"/>
      <c r="F730" s="257"/>
      <c r="G730" s="257"/>
      <c r="H730" s="257"/>
      <c r="I730" s="257"/>
      <c r="J730" s="257"/>
      <c r="K730" s="257"/>
      <c r="L730" s="257"/>
      <c r="M730" s="257"/>
      <c r="N730" s="257"/>
      <c r="O730" s="257"/>
      <c r="P730" s="257"/>
      <c r="Q730" s="257"/>
      <c r="R730" s="257"/>
    </row>
    <row r="731" spans="4:18" ht="14.25">
      <c r="D731" s="257"/>
      <c r="E731" s="257"/>
      <c r="F731" s="257"/>
      <c r="G731" s="257"/>
      <c r="H731" s="257"/>
      <c r="I731" s="257"/>
      <c r="J731" s="257"/>
      <c r="K731" s="257"/>
      <c r="L731" s="257"/>
      <c r="M731" s="257"/>
      <c r="N731" s="257"/>
      <c r="O731" s="257"/>
      <c r="P731" s="257"/>
      <c r="Q731" s="257"/>
      <c r="R731" s="257"/>
    </row>
    <row r="732" spans="4:18" ht="14.25">
      <c r="D732" s="257"/>
      <c r="E732" s="257"/>
      <c r="F732" s="257"/>
      <c r="G732" s="257"/>
      <c r="H732" s="257"/>
      <c r="I732" s="257"/>
      <c r="J732" s="257"/>
      <c r="K732" s="257"/>
      <c r="L732" s="257"/>
      <c r="M732" s="257"/>
      <c r="N732" s="257"/>
      <c r="O732" s="257"/>
      <c r="P732" s="257"/>
      <c r="Q732" s="257"/>
      <c r="R732" s="257"/>
    </row>
    <row r="733" spans="4:18" ht="14.25">
      <c r="D733" s="257"/>
      <c r="E733" s="257"/>
      <c r="F733" s="257"/>
      <c r="G733" s="257"/>
      <c r="H733" s="257"/>
      <c r="I733" s="257"/>
      <c r="J733" s="257"/>
      <c r="K733" s="257"/>
      <c r="L733" s="257"/>
      <c r="M733" s="257"/>
      <c r="N733" s="257"/>
      <c r="O733" s="257"/>
      <c r="P733" s="257"/>
      <c r="Q733" s="257"/>
      <c r="R733" s="257"/>
    </row>
    <row r="734" spans="4:18" ht="14.25">
      <c r="D734" s="257"/>
      <c r="E734" s="257"/>
      <c r="F734" s="257"/>
      <c r="G734" s="257"/>
      <c r="H734" s="257"/>
      <c r="I734" s="257"/>
      <c r="J734" s="257"/>
      <c r="K734" s="257"/>
      <c r="L734" s="257"/>
      <c r="M734" s="257"/>
      <c r="N734" s="257"/>
      <c r="O734" s="257"/>
      <c r="P734" s="257"/>
      <c r="Q734" s="257"/>
      <c r="R734" s="257"/>
    </row>
    <row r="735" spans="4:18" ht="14.25">
      <c r="D735" s="257"/>
      <c r="E735" s="257"/>
      <c r="F735" s="257"/>
      <c r="G735" s="257"/>
      <c r="H735" s="257"/>
      <c r="I735" s="257"/>
      <c r="J735" s="257"/>
      <c r="K735" s="257"/>
      <c r="L735" s="257"/>
      <c r="M735" s="257"/>
      <c r="N735" s="257"/>
      <c r="O735" s="257"/>
      <c r="P735" s="257"/>
      <c r="Q735" s="257"/>
      <c r="R735" s="257"/>
    </row>
    <row r="736" spans="4:18" ht="14.25">
      <c r="D736" s="257"/>
      <c r="E736" s="257"/>
      <c r="F736" s="257"/>
      <c r="G736" s="257"/>
      <c r="H736" s="257"/>
      <c r="I736" s="257"/>
      <c r="J736" s="257"/>
      <c r="K736" s="257"/>
      <c r="L736" s="257"/>
      <c r="M736" s="257"/>
      <c r="N736" s="257"/>
      <c r="O736" s="257"/>
      <c r="P736" s="257"/>
      <c r="Q736" s="257"/>
      <c r="R736" s="257"/>
    </row>
    <row r="737" spans="4:18" ht="14.25">
      <c r="D737" s="257"/>
      <c r="E737" s="257"/>
      <c r="F737" s="257"/>
      <c r="G737" s="257"/>
      <c r="H737" s="257"/>
      <c r="I737" s="257"/>
      <c r="J737" s="257"/>
      <c r="K737" s="257"/>
      <c r="L737" s="257"/>
      <c r="M737" s="257"/>
      <c r="N737" s="257"/>
      <c r="O737" s="257"/>
      <c r="P737" s="257"/>
      <c r="Q737" s="257"/>
      <c r="R737" s="257"/>
    </row>
    <row r="738" spans="4:18" ht="14.25">
      <c r="D738" s="257"/>
      <c r="E738" s="257"/>
      <c r="F738" s="257"/>
      <c r="G738" s="257"/>
      <c r="H738" s="257"/>
      <c r="I738" s="257"/>
      <c r="J738" s="257"/>
      <c r="K738" s="257"/>
      <c r="L738" s="257"/>
      <c r="M738" s="257"/>
      <c r="N738" s="257"/>
      <c r="O738" s="257"/>
      <c r="P738" s="257"/>
      <c r="Q738" s="257"/>
      <c r="R738" s="257"/>
    </row>
    <row r="739" spans="4:18" ht="14.25">
      <c r="D739" s="257"/>
      <c r="E739" s="257"/>
      <c r="F739" s="257"/>
      <c r="G739" s="257"/>
      <c r="H739" s="257"/>
      <c r="I739" s="257"/>
      <c r="J739" s="257"/>
      <c r="K739" s="257"/>
      <c r="L739" s="257"/>
      <c r="M739" s="257"/>
      <c r="N739" s="257"/>
      <c r="O739" s="257"/>
      <c r="P739" s="257"/>
      <c r="Q739" s="257"/>
      <c r="R739" s="257"/>
    </row>
    <row r="740" spans="4:18" ht="14.25">
      <c r="D740" s="257"/>
      <c r="E740" s="257"/>
      <c r="F740" s="257"/>
      <c r="G740" s="257"/>
      <c r="H740" s="257"/>
      <c r="I740" s="257"/>
      <c r="J740" s="257"/>
      <c r="K740" s="257"/>
      <c r="L740" s="257"/>
      <c r="M740" s="257"/>
      <c r="N740" s="257"/>
      <c r="O740" s="257"/>
      <c r="P740" s="257"/>
      <c r="Q740" s="257"/>
      <c r="R740" s="257"/>
    </row>
    <row r="741" spans="4:18" ht="14.25">
      <c r="D741" s="257"/>
      <c r="E741" s="257"/>
      <c r="F741" s="257"/>
      <c r="G741" s="257"/>
      <c r="H741" s="257"/>
      <c r="I741" s="257"/>
      <c r="J741" s="257"/>
      <c r="K741" s="257"/>
      <c r="L741" s="257"/>
      <c r="M741" s="257"/>
      <c r="N741" s="257"/>
      <c r="O741" s="257"/>
      <c r="P741" s="257"/>
      <c r="Q741" s="257"/>
      <c r="R741" s="257"/>
    </row>
    <row r="742" spans="4:18" ht="14.25">
      <c r="D742" s="257"/>
      <c r="E742" s="257"/>
      <c r="F742" s="257"/>
      <c r="G742" s="257"/>
      <c r="H742" s="257"/>
      <c r="I742" s="257"/>
      <c r="J742" s="257"/>
      <c r="K742" s="257"/>
      <c r="L742" s="257"/>
      <c r="M742" s="257"/>
      <c r="N742" s="257"/>
      <c r="O742" s="257"/>
      <c r="P742" s="257"/>
      <c r="Q742" s="257"/>
      <c r="R742" s="257"/>
    </row>
    <row r="743" spans="4:18" ht="14.25">
      <c r="D743" s="257"/>
      <c r="E743" s="257"/>
      <c r="F743" s="257"/>
      <c r="G743" s="257"/>
      <c r="H743" s="257"/>
      <c r="I743" s="257"/>
      <c r="J743" s="257"/>
      <c r="K743" s="257"/>
      <c r="L743" s="257"/>
      <c r="M743" s="257"/>
      <c r="N743" s="257"/>
      <c r="O743" s="257"/>
      <c r="P743" s="257"/>
      <c r="Q743" s="257"/>
      <c r="R743" s="257"/>
    </row>
    <row r="744" spans="4:18" ht="14.25">
      <c r="D744" s="257"/>
      <c r="E744" s="257"/>
      <c r="F744" s="257"/>
      <c r="G744" s="257"/>
      <c r="H744" s="257"/>
      <c r="I744" s="257"/>
      <c r="J744" s="257"/>
      <c r="K744" s="257"/>
      <c r="L744" s="257"/>
      <c r="M744" s="257"/>
      <c r="N744" s="257"/>
      <c r="O744" s="257"/>
      <c r="P744" s="257"/>
      <c r="Q744" s="257"/>
      <c r="R744" s="257"/>
    </row>
    <row r="745" spans="4:18" ht="14.25">
      <c r="D745" s="257"/>
      <c r="E745" s="257"/>
      <c r="F745" s="257"/>
      <c r="G745" s="257"/>
      <c r="H745" s="257"/>
      <c r="I745" s="257"/>
      <c r="J745" s="257"/>
      <c r="K745" s="257"/>
      <c r="L745" s="257"/>
      <c r="M745" s="257"/>
      <c r="N745" s="257"/>
      <c r="O745" s="257"/>
      <c r="P745" s="257"/>
      <c r="Q745" s="257"/>
      <c r="R745" s="257"/>
    </row>
    <row r="746" spans="4:18" ht="14.25">
      <c r="D746" s="257"/>
      <c r="E746" s="257"/>
      <c r="F746" s="257"/>
      <c r="G746" s="257"/>
      <c r="H746" s="257"/>
      <c r="I746" s="257"/>
      <c r="J746" s="257"/>
      <c r="K746" s="257"/>
      <c r="L746" s="257"/>
      <c r="M746" s="257"/>
      <c r="N746" s="257"/>
      <c r="O746" s="257"/>
      <c r="P746" s="257"/>
      <c r="Q746" s="257"/>
      <c r="R746" s="257"/>
    </row>
    <row r="747" spans="4:18" ht="14.25">
      <c r="D747" s="257"/>
      <c r="E747" s="257"/>
      <c r="F747" s="257"/>
      <c r="G747" s="257"/>
      <c r="H747" s="257"/>
      <c r="I747" s="257"/>
      <c r="J747" s="257"/>
      <c r="K747" s="257"/>
      <c r="L747" s="257"/>
      <c r="M747" s="257"/>
      <c r="N747" s="257"/>
      <c r="O747" s="257"/>
      <c r="P747" s="257"/>
      <c r="Q747" s="257"/>
      <c r="R747" s="257"/>
    </row>
    <row r="748" spans="4:18" ht="14.25">
      <c r="D748" s="257"/>
      <c r="E748" s="257"/>
      <c r="F748" s="257"/>
      <c r="G748" s="257"/>
      <c r="H748" s="257"/>
      <c r="I748" s="257"/>
      <c r="J748" s="257"/>
      <c r="K748" s="257"/>
      <c r="L748" s="257"/>
      <c r="M748" s="257"/>
      <c r="N748" s="257"/>
      <c r="O748" s="257"/>
      <c r="P748" s="257"/>
      <c r="Q748" s="257"/>
      <c r="R748" s="257"/>
    </row>
    <row r="749" spans="4:18" ht="14.25">
      <c r="D749" s="257"/>
      <c r="E749" s="257"/>
      <c r="F749" s="257"/>
      <c r="G749" s="257"/>
      <c r="H749" s="257"/>
      <c r="I749" s="257"/>
      <c r="J749" s="257"/>
      <c r="K749" s="257"/>
      <c r="L749" s="257"/>
      <c r="M749" s="257"/>
      <c r="N749" s="257"/>
      <c r="O749" s="257"/>
      <c r="P749" s="257"/>
      <c r="Q749" s="257"/>
      <c r="R749" s="257"/>
    </row>
    <row r="750" spans="4:18" ht="14.25">
      <c r="D750" s="257"/>
      <c r="E750" s="257"/>
      <c r="F750" s="257"/>
      <c r="G750" s="257"/>
      <c r="H750" s="257"/>
      <c r="I750" s="257"/>
      <c r="J750" s="257"/>
      <c r="K750" s="257"/>
      <c r="L750" s="257"/>
      <c r="M750" s="257"/>
      <c r="N750" s="257"/>
      <c r="O750" s="257"/>
      <c r="P750" s="257"/>
      <c r="Q750" s="257"/>
      <c r="R750" s="257"/>
    </row>
    <row r="751" spans="4:18" ht="14.25">
      <c r="D751" s="257"/>
      <c r="E751" s="257"/>
      <c r="F751" s="257"/>
      <c r="G751" s="257"/>
      <c r="H751" s="257"/>
      <c r="I751" s="257"/>
      <c r="J751" s="257"/>
      <c r="K751" s="257"/>
      <c r="L751" s="257"/>
      <c r="M751" s="257"/>
      <c r="N751" s="257"/>
      <c r="O751" s="257"/>
      <c r="P751" s="257"/>
      <c r="Q751" s="257"/>
      <c r="R751" s="257"/>
    </row>
    <row r="752" spans="4:18" ht="14.25">
      <c r="D752" s="257"/>
      <c r="E752" s="257"/>
      <c r="F752" s="257"/>
      <c r="G752" s="257"/>
      <c r="H752" s="257"/>
      <c r="I752" s="257"/>
      <c r="J752" s="257"/>
      <c r="K752" s="257"/>
      <c r="L752" s="257"/>
      <c r="M752" s="257"/>
      <c r="N752" s="257"/>
      <c r="O752" s="257"/>
      <c r="P752" s="257"/>
      <c r="Q752" s="257"/>
      <c r="R752" s="257"/>
    </row>
    <row r="753" spans="4:18" ht="14.25">
      <c r="D753" s="257"/>
      <c r="E753" s="257"/>
      <c r="F753" s="257"/>
      <c r="G753" s="257"/>
      <c r="H753" s="257"/>
      <c r="I753" s="257"/>
      <c r="J753" s="257"/>
      <c r="K753" s="257"/>
      <c r="L753" s="257"/>
      <c r="M753" s="257"/>
      <c r="N753" s="257"/>
      <c r="O753" s="257"/>
      <c r="P753" s="257"/>
      <c r="Q753" s="257"/>
      <c r="R753" s="257"/>
    </row>
    <row r="754" spans="4:18" ht="14.25">
      <c r="D754" s="257"/>
      <c r="E754" s="257"/>
      <c r="F754" s="257"/>
      <c r="G754" s="257"/>
      <c r="H754" s="257"/>
      <c r="I754" s="257"/>
      <c r="J754" s="257"/>
      <c r="K754" s="257"/>
      <c r="L754" s="257"/>
      <c r="M754" s="257"/>
      <c r="N754" s="257"/>
      <c r="O754" s="257"/>
      <c r="P754" s="257"/>
      <c r="Q754" s="257"/>
      <c r="R754" s="257"/>
    </row>
    <row r="755" spans="4:18" ht="14.25">
      <c r="D755" s="257"/>
      <c r="E755" s="257"/>
      <c r="F755" s="257"/>
      <c r="G755" s="257"/>
      <c r="H755" s="257"/>
      <c r="I755" s="257"/>
      <c r="J755" s="257"/>
      <c r="K755" s="257"/>
      <c r="L755" s="257"/>
      <c r="M755" s="257"/>
      <c r="N755" s="257"/>
      <c r="O755" s="257"/>
      <c r="P755" s="257"/>
      <c r="Q755" s="257"/>
      <c r="R755" s="257"/>
    </row>
    <row r="756" spans="4:18" ht="14.25">
      <c r="D756" s="257"/>
      <c r="E756" s="257"/>
      <c r="F756" s="257"/>
      <c r="G756" s="257"/>
      <c r="H756" s="257"/>
      <c r="I756" s="257"/>
      <c r="J756" s="257"/>
      <c r="K756" s="257"/>
      <c r="L756" s="257"/>
      <c r="M756" s="257"/>
      <c r="N756" s="257"/>
      <c r="O756" s="257"/>
      <c r="P756" s="257"/>
      <c r="Q756" s="257"/>
      <c r="R756" s="257"/>
    </row>
    <row r="757" spans="4:18" ht="14.25">
      <c r="D757" s="257"/>
      <c r="E757" s="257"/>
      <c r="F757" s="257"/>
      <c r="G757" s="257"/>
      <c r="H757" s="257"/>
      <c r="I757" s="257"/>
      <c r="J757" s="257"/>
      <c r="K757" s="257"/>
      <c r="L757" s="257"/>
      <c r="M757" s="257"/>
      <c r="N757" s="257"/>
      <c r="O757" s="257"/>
      <c r="P757" s="257"/>
      <c r="Q757" s="257"/>
      <c r="R757" s="257"/>
    </row>
    <row r="758" spans="4:18" ht="14.25">
      <c r="D758" s="257"/>
      <c r="E758" s="257"/>
      <c r="F758" s="257"/>
      <c r="G758" s="257"/>
      <c r="H758" s="257"/>
      <c r="I758" s="257"/>
      <c r="J758" s="257"/>
      <c r="K758" s="257"/>
      <c r="L758" s="257"/>
      <c r="M758" s="257"/>
      <c r="N758" s="257"/>
      <c r="O758" s="257"/>
      <c r="P758" s="257"/>
      <c r="Q758" s="257"/>
      <c r="R758" s="257"/>
    </row>
    <row r="759" spans="4:18" ht="14.25">
      <c r="D759" s="257"/>
      <c r="E759" s="257"/>
      <c r="F759" s="257"/>
      <c r="G759" s="257"/>
      <c r="H759" s="257"/>
      <c r="I759" s="257"/>
      <c r="J759" s="257"/>
      <c r="K759" s="257"/>
      <c r="L759" s="257"/>
      <c r="M759" s="257"/>
      <c r="N759" s="257"/>
      <c r="O759" s="257"/>
      <c r="P759" s="257"/>
      <c r="Q759" s="257"/>
      <c r="R759" s="257"/>
    </row>
    <row r="760" spans="4:18" ht="14.25">
      <c r="D760" s="257"/>
      <c r="E760" s="257"/>
      <c r="F760" s="257"/>
      <c r="G760" s="257"/>
      <c r="H760" s="257"/>
      <c r="I760" s="257"/>
      <c r="J760" s="257"/>
      <c r="K760" s="257"/>
      <c r="L760" s="257"/>
      <c r="M760" s="257"/>
      <c r="N760" s="257"/>
      <c r="O760" s="257"/>
      <c r="P760" s="257"/>
      <c r="Q760" s="257"/>
      <c r="R760" s="257"/>
    </row>
    <row r="761" spans="4:18" ht="14.25">
      <c r="D761" s="257"/>
      <c r="E761" s="257"/>
      <c r="F761" s="257"/>
      <c r="G761" s="257"/>
      <c r="H761" s="257"/>
      <c r="I761" s="257"/>
      <c r="J761" s="257"/>
      <c r="K761" s="257"/>
      <c r="L761" s="257"/>
      <c r="M761" s="257"/>
      <c r="N761" s="257"/>
      <c r="O761" s="257"/>
      <c r="P761" s="257"/>
      <c r="Q761" s="257"/>
      <c r="R761" s="257"/>
    </row>
    <row r="762" spans="4:18" ht="14.25">
      <c r="D762" s="257"/>
      <c r="E762" s="257"/>
      <c r="F762" s="257"/>
      <c r="G762" s="257"/>
      <c r="H762" s="257"/>
      <c r="I762" s="257"/>
      <c r="J762" s="257"/>
      <c r="K762" s="257"/>
      <c r="L762" s="257"/>
      <c r="M762" s="257"/>
      <c r="N762" s="257"/>
      <c r="O762" s="257"/>
      <c r="P762" s="257"/>
      <c r="Q762" s="257"/>
      <c r="R762" s="257"/>
    </row>
    <row r="763" spans="4:18" ht="14.25">
      <c r="D763" s="257"/>
      <c r="E763" s="257"/>
      <c r="F763" s="257"/>
      <c r="G763" s="257"/>
      <c r="H763" s="257"/>
      <c r="I763" s="257"/>
      <c r="J763" s="257"/>
      <c r="K763" s="257"/>
      <c r="L763" s="257"/>
      <c r="M763" s="257"/>
      <c r="N763" s="257"/>
      <c r="O763" s="257"/>
      <c r="P763" s="257"/>
      <c r="Q763" s="257"/>
      <c r="R763" s="257"/>
    </row>
    <row r="764" spans="4:18" ht="14.25">
      <c r="D764" s="257"/>
      <c r="E764" s="257"/>
      <c r="F764" s="257"/>
      <c r="G764" s="257"/>
      <c r="H764" s="257"/>
      <c r="I764" s="257"/>
      <c r="J764" s="257"/>
      <c r="K764" s="257"/>
      <c r="L764" s="257"/>
      <c r="M764" s="257"/>
      <c r="N764" s="257"/>
      <c r="O764" s="257"/>
      <c r="P764" s="257"/>
      <c r="Q764" s="257"/>
      <c r="R764" s="257"/>
    </row>
    <row r="765" spans="4:18" ht="14.25">
      <c r="D765" s="257"/>
      <c r="E765" s="257"/>
      <c r="F765" s="257"/>
      <c r="G765" s="257"/>
      <c r="H765" s="257"/>
      <c r="I765" s="257"/>
      <c r="J765" s="257"/>
      <c r="K765" s="257"/>
      <c r="L765" s="257"/>
      <c r="M765" s="257"/>
      <c r="N765" s="257"/>
      <c r="O765" s="257"/>
      <c r="P765" s="257"/>
      <c r="Q765" s="257"/>
      <c r="R765" s="257"/>
    </row>
    <row r="766" spans="4:18" ht="14.25">
      <c r="D766" s="257"/>
      <c r="E766" s="257"/>
      <c r="F766" s="257"/>
      <c r="G766" s="257"/>
      <c r="H766" s="257"/>
      <c r="I766" s="257"/>
      <c r="J766" s="257"/>
      <c r="K766" s="257"/>
      <c r="L766" s="257"/>
      <c r="M766" s="257"/>
      <c r="N766" s="257"/>
      <c r="O766" s="257"/>
      <c r="P766" s="257"/>
      <c r="Q766" s="257"/>
      <c r="R766" s="257"/>
    </row>
    <row r="767" spans="4:18" ht="14.25">
      <c r="D767" s="257"/>
      <c r="E767" s="257"/>
      <c r="F767" s="257"/>
      <c r="G767" s="257"/>
      <c r="H767" s="257"/>
      <c r="I767" s="257"/>
      <c r="J767" s="257"/>
      <c r="K767" s="257"/>
      <c r="L767" s="257"/>
      <c r="M767" s="257"/>
      <c r="N767" s="257"/>
      <c r="O767" s="257"/>
      <c r="P767" s="257"/>
      <c r="Q767" s="257"/>
      <c r="R767" s="257"/>
    </row>
    <row r="768" spans="4:18" ht="14.25">
      <c r="D768" s="257"/>
      <c r="E768" s="257"/>
      <c r="F768" s="257"/>
      <c r="G768" s="257"/>
      <c r="H768" s="257"/>
      <c r="I768" s="257"/>
      <c r="J768" s="257"/>
      <c r="K768" s="257"/>
      <c r="L768" s="257"/>
      <c r="M768" s="257"/>
      <c r="N768" s="257"/>
      <c r="O768" s="257"/>
      <c r="P768" s="257"/>
      <c r="Q768" s="257"/>
      <c r="R768" s="257"/>
    </row>
    <row r="769" spans="4:18" ht="14.25">
      <c r="D769" s="257"/>
      <c r="E769" s="257"/>
      <c r="F769" s="257"/>
      <c r="G769" s="257"/>
      <c r="H769" s="257"/>
      <c r="I769" s="257"/>
      <c r="J769" s="257"/>
      <c r="K769" s="257"/>
      <c r="L769" s="257"/>
      <c r="M769" s="257"/>
      <c r="N769" s="257"/>
      <c r="O769" s="257"/>
      <c r="P769" s="257"/>
      <c r="Q769" s="257"/>
      <c r="R769" s="257"/>
    </row>
    <row r="770" spans="4:18" ht="14.25">
      <c r="D770" s="257"/>
      <c r="E770" s="257"/>
      <c r="F770" s="257"/>
      <c r="G770" s="257"/>
      <c r="H770" s="257"/>
      <c r="I770" s="257"/>
      <c r="J770" s="257"/>
      <c r="K770" s="257"/>
      <c r="L770" s="257"/>
      <c r="M770" s="257"/>
      <c r="N770" s="257"/>
      <c r="O770" s="257"/>
      <c r="P770" s="257"/>
      <c r="Q770" s="257"/>
      <c r="R770" s="257"/>
    </row>
    <row r="771" spans="4:18" ht="14.25">
      <c r="D771" s="257"/>
      <c r="E771" s="257"/>
      <c r="F771" s="257"/>
      <c r="G771" s="257"/>
      <c r="H771" s="257"/>
      <c r="I771" s="257"/>
      <c r="J771" s="257"/>
      <c r="K771" s="257"/>
      <c r="L771" s="257"/>
      <c r="M771" s="257"/>
      <c r="N771" s="257"/>
      <c r="O771" s="257"/>
      <c r="P771" s="257"/>
      <c r="Q771" s="257"/>
      <c r="R771" s="257"/>
    </row>
    <row r="772" spans="4:18" ht="14.25">
      <c r="D772" s="257"/>
      <c r="E772" s="257"/>
      <c r="F772" s="257"/>
      <c r="G772" s="257"/>
      <c r="H772" s="257"/>
      <c r="I772" s="257"/>
      <c r="J772" s="257"/>
      <c r="K772" s="257"/>
      <c r="L772" s="257"/>
      <c r="M772" s="257"/>
      <c r="N772" s="257"/>
      <c r="O772" s="257"/>
      <c r="P772" s="257"/>
      <c r="Q772" s="257"/>
      <c r="R772" s="257"/>
    </row>
    <row r="773" spans="4:18" ht="14.25">
      <c r="D773" s="257"/>
      <c r="E773" s="257"/>
      <c r="F773" s="257"/>
      <c r="G773" s="257"/>
      <c r="H773" s="257"/>
      <c r="I773" s="257"/>
      <c r="J773" s="257"/>
      <c r="K773" s="257"/>
      <c r="L773" s="257"/>
      <c r="M773" s="257"/>
      <c r="N773" s="257"/>
      <c r="O773" s="257"/>
      <c r="P773" s="257"/>
      <c r="Q773" s="257"/>
      <c r="R773" s="257"/>
    </row>
    <row r="774" spans="4:18" ht="14.25">
      <c r="D774" s="257"/>
      <c r="E774" s="257"/>
      <c r="F774" s="257"/>
      <c r="G774" s="257"/>
      <c r="H774" s="257"/>
      <c r="I774" s="257"/>
      <c r="J774" s="257"/>
      <c r="K774" s="257"/>
      <c r="L774" s="257"/>
      <c r="M774" s="257"/>
      <c r="N774" s="257"/>
      <c r="O774" s="257"/>
      <c r="P774" s="257"/>
      <c r="Q774" s="257"/>
      <c r="R774" s="257"/>
    </row>
    <row r="775" spans="4:18" ht="14.25">
      <c r="D775" s="257"/>
      <c r="E775" s="257"/>
      <c r="F775" s="257"/>
      <c r="G775" s="257"/>
      <c r="H775" s="257"/>
      <c r="I775" s="257"/>
      <c r="J775" s="257"/>
      <c r="K775" s="257"/>
      <c r="L775" s="257"/>
      <c r="M775" s="257"/>
      <c r="N775" s="257"/>
      <c r="O775" s="257"/>
      <c r="P775" s="257"/>
      <c r="Q775" s="257"/>
      <c r="R775" s="257"/>
    </row>
    <row r="776" spans="4:18" ht="14.25">
      <c r="D776" s="257"/>
      <c r="E776" s="257"/>
      <c r="F776" s="257"/>
      <c r="G776" s="257"/>
      <c r="H776" s="257"/>
      <c r="I776" s="257"/>
      <c r="J776" s="257"/>
      <c r="K776" s="257"/>
      <c r="L776" s="257"/>
      <c r="M776" s="257"/>
      <c r="N776" s="257"/>
      <c r="O776" s="257"/>
      <c r="P776" s="257"/>
      <c r="Q776" s="257"/>
      <c r="R776" s="257"/>
    </row>
    <row r="777" spans="4:18" ht="14.25">
      <c r="D777" s="257"/>
      <c r="E777" s="257"/>
      <c r="F777" s="257"/>
      <c r="G777" s="257"/>
      <c r="H777" s="257"/>
      <c r="I777" s="257"/>
      <c r="J777" s="257"/>
      <c r="K777" s="257"/>
      <c r="L777" s="257"/>
      <c r="M777" s="257"/>
      <c r="N777" s="257"/>
      <c r="O777" s="257"/>
      <c r="P777" s="257"/>
      <c r="Q777" s="257"/>
      <c r="R777" s="257"/>
    </row>
    <row r="778" spans="4:18" ht="14.25">
      <c r="D778" s="257"/>
      <c r="E778" s="257"/>
      <c r="F778" s="257"/>
      <c r="G778" s="257"/>
      <c r="H778" s="257"/>
      <c r="I778" s="257"/>
      <c r="J778" s="257"/>
      <c r="K778" s="257"/>
      <c r="L778" s="257"/>
      <c r="M778" s="257"/>
      <c r="N778" s="257"/>
      <c r="O778" s="257"/>
      <c r="P778" s="257"/>
      <c r="Q778" s="257"/>
      <c r="R778" s="257"/>
    </row>
    <row r="779" spans="4:18" ht="14.25">
      <c r="D779" s="257"/>
      <c r="E779" s="257"/>
      <c r="F779" s="257"/>
      <c r="G779" s="257"/>
      <c r="H779" s="257"/>
      <c r="I779" s="257"/>
      <c r="J779" s="257"/>
      <c r="K779" s="257"/>
      <c r="L779" s="257"/>
      <c r="M779" s="257"/>
      <c r="N779" s="257"/>
      <c r="O779" s="257"/>
      <c r="P779" s="257"/>
      <c r="Q779" s="257"/>
      <c r="R779" s="257"/>
    </row>
    <row r="780" spans="4:18" ht="14.25">
      <c r="D780" s="257"/>
      <c r="E780" s="257"/>
      <c r="F780" s="257"/>
      <c r="G780" s="257"/>
      <c r="H780" s="257"/>
      <c r="I780" s="257"/>
      <c r="J780" s="257"/>
      <c r="K780" s="257"/>
      <c r="L780" s="257"/>
      <c r="M780" s="257"/>
      <c r="N780" s="257"/>
      <c r="O780" s="257"/>
      <c r="P780" s="257"/>
      <c r="Q780" s="257"/>
      <c r="R780" s="257"/>
    </row>
    <row r="781" spans="4:18" ht="14.25">
      <c r="D781" s="257"/>
      <c r="E781" s="257"/>
      <c r="F781" s="257"/>
      <c r="G781" s="257"/>
      <c r="H781" s="257"/>
      <c r="I781" s="257"/>
      <c r="J781" s="257"/>
      <c r="K781" s="257"/>
      <c r="L781" s="257"/>
      <c r="M781" s="257"/>
      <c r="N781" s="257"/>
      <c r="O781" s="257"/>
      <c r="P781" s="257"/>
      <c r="Q781" s="257"/>
      <c r="R781" s="257"/>
    </row>
    <row r="782" spans="4:18" ht="14.25">
      <c r="D782" s="257"/>
      <c r="E782" s="257"/>
      <c r="F782" s="257"/>
      <c r="G782" s="257"/>
      <c r="H782" s="257"/>
      <c r="I782" s="257"/>
      <c r="J782" s="257"/>
      <c r="K782" s="257"/>
      <c r="L782" s="257"/>
      <c r="M782" s="257"/>
      <c r="N782" s="257"/>
      <c r="O782" s="257"/>
      <c r="P782" s="257"/>
      <c r="Q782" s="257"/>
      <c r="R782" s="257"/>
    </row>
    <row r="783" spans="4:18" ht="14.25">
      <c r="D783" s="257"/>
      <c r="E783" s="257"/>
      <c r="F783" s="257"/>
      <c r="G783" s="257"/>
      <c r="H783" s="257"/>
      <c r="I783" s="257"/>
      <c r="J783" s="257"/>
      <c r="K783" s="257"/>
      <c r="L783" s="257"/>
      <c r="M783" s="257"/>
      <c r="N783" s="257"/>
      <c r="O783" s="257"/>
      <c r="P783" s="257"/>
      <c r="Q783" s="257"/>
      <c r="R783" s="257"/>
    </row>
    <row r="784" spans="4:18" ht="14.25">
      <c r="D784" s="257"/>
      <c r="E784" s="257"/>
      <c r="F784" s="257"/>
      <c r="G784" s="257"/>
      <c r="H784" s="257"/>
      <c r="I784" s="257"/>
      <c r="J784" s="257"/>
      <c r="K784" s="257"/>
      <c r="L784" s="257"/>
      <c r="M784" s="257"/>
      <c r="N784" s="257"/>
      <c r="O784" s="257"/>
      <c r="P784" s="257"/>
      <c r="Q784" s="257"/>
      <c r="R784" s="257"/>
    </row>
    <row r="785" spans="4:18" ht="14.25">
      <c r="D785" s="257"/>
      <c r="E785" s="257"/>
      <c r="F785" s="257"/>
      <c r="G785" s="257"/>
      <c r="H785" s="257"/>
      <c r="I785" s="257"/>
      <c r="J785" s="257"/>
      <c r="K785" s="257"/>
      <c r="L785" s="257"/>
      <c r="M785" s="257"/>
      <c r="N785" s="257"/>
      <c r="O785" s="257"/>
      <c r="P785" s="257"/>
      <c r="Q785" s="257"/>
      <c r="R785" s="257"/>
    </row>
    <row r="786" spans="4:18" ht="14.25">
      <c r="D786" s="257"/>
      <c r="E786" s="257"/>
      <c r="F786" s="257"/>
      <c r="G786" s="257"/>
      <c r="H786" s="257"/>
      <c r="I786" s="257"/>
      <c r="J786" s="257"/>
      <c r="K786" s="257"/>
      <c r="L786" s="257"/>
      <c r="M786" s="257"/>
      <c r="N786" s="257"/>
      <c r="O786" s="257"/>
      <c r="P786" s="257"/>
      <c r="Q786" s="257"/>
      <c r="R786" s="257"/>
    </row>
    <row r="787" spans="4:18" ht="14.25">
      <c r="D787" s="257"/>
      <c r="E787" s="257"/>
      <c r="F787" s="257"/>
      <c r="G787" s="257"/>
      <c r="H787" s="257"/>
      <c r="I787" s="257"/>
      <c r="J787" s="257"/>
      <c r="K787" s="257"/>
      <c r="L787" s="257"/>
      <c r="M787" s="257"/>
      <c r="N787" s="257"/>
      <c r="O787" s="257"/>
      <c r="P787" s="257"/>
      <c r="Q787" s="257"/>
      <c r="R787" s="257"/>
    </row>
    <row r="788" spans="4:18" ht="14.25">
      <c r="D788" s="257"/>
      <c r="E788" s="257"/>
      <c r="F788" s="257"/>
      <c r="G788" s="257"/>
      <c r="H788" s="257"/>
      <c r="I788" s="257"/>
      <c r="J788" s="257"/>
      <c r="K788" s="257"/>
      <c r="L788" s="257"/>
      <c r="M788" s="257"/>
      <c r="N788" s="257"/>
      <c r="O788" s="257"/>
      <c r="P788" s="257"/>
      <c r="Q788" s="257"/>
      <c r="R788" s="257"/>
    </row>
    <row r="789" spans="4:18" ht="14.25">
      <c r="D789" s="257"/>
      <c r="E789" s="257"/>
      <c r="F789" s="257"/>
      <c r="G789" s="257"/>
      <c r="H789" s="257"/>
      <c r="I789" s="257"/>
      <c r="J789" s="257"/>
      <c r="K789" s="257"/>
      <c r="L789" s="257"/>
      <c r="M789" s="257"/>
      <c r="N789" s="257"/>
      <c r="O789" s="257"/>
      <c r="P789" s="257"/>
      <c r="Q789" s="257"/>
      <c r="R789" s="257"/>
    </row>
    <row r="790" spans="4:18" ht="14.25">
      <c r="D790" s="257"/>
      <c r="E790" s="257"/>
      <c r="F790" s="257"/>
      <c r="G790" s="257"/>
      <c r="H790" s="257"/>
      <c r="I790" s="257"/>
      <c r="J790" s="257"/>
      <c r="K790" s="257"/>
      <c r="L790" s="257"/>
      <c r="M790" s="257"/>
      <c r="N790" s="257"/>
      <c r="O790" s="257"/>
      <c r="P790" s="257"/>
      <c r="Q790" s="257"/>
      <c r="R790" s="257"/>
    </row>
    <row r="791" spans="4:18" ht="14.25">
      <c r="D791" s="257"/>
      <c r="E791" s="257"/>
      <c r="F791" s="257"/>
      <c r="G791" s="257"/>
      <c r="H791" s="257"/>
      <c r="I791" s="257"/>
      <c r="J791" s="257"/>
      <c r="K791" s="257"/>
      <c r="L791" s="257"/>
      <c r="M791" s="257"/>
      <c r="N791" s="257"/>
      <c r="O791" s="257"/>
      <c r="P791" s="257"/>
      <c r="Q791" s="257"/>
      <c r="R791" s="257"/>
    </row>
    <row r="792" spans="4:18" ht="14.25">
      <c r="D792" s="257"/>
      <c r="E792" s="257"/>
      <c r="F792" s="257"/>
      <c r="G792" s="257"/>
      <c r="H792" s="257"/>
      <c r="I792" s="257"/>
      <c r="J792" s="257"/>
      <c r="K792" s="257"/>
      <c r="L792" s="257"/>
      <c r="M792" s="257"/>
      <c r="N792" s="257"/>
      <c r="O792" s="257"/>
      <c r="P792" s="257"/>
      <c r="Q792" s="257"/>
      <c r="R792" s="257"/>
    </row>
    <row r="793" spans="4:18" ht="14.25">
      <c r="D793" s="257"/>
      <c r="E793" s="257"/>
      <c r="F793" s="257"/>
      <c r="G793" s="257"/>
      <c r="H793" s="257"/>
      <c r="I793" s="257"/>
      <c r="J793" s="257"/>
      <c r="K793" s="257"/>
      <c r="L793" s="257"/>
      <c r="M793" s="257"/>
      <c r="N793" s="257"/>
      <c r="O793" s="257"/>
      <c r="P793" s="257"/>
      <c r="Q793" s="257"/>
      <c r="R793" s="257"/>
    </row>
    <row r="794" spans="4:18" ht="14.25">
      <c r="D794" s="257"/>
      <c r="E794" s="257"/>
      <c r="F794" s="257"/>
      <c r="G794" s="257"/>
      <c r="H794" s="257"/>
      <c r="I794" s="257"/>
      <c r="J794" s="257"/>
      <c r="K794" s="257"/>
      <c r="L794" s="257"/>
      <c r="M794" s="257"/>
      <c r="N794" s="257"/>
      <c r="O794" s="257"/>
      <c r="P794" s="257"/>
      <c r="Q794" s="257"/>
      <c r="R794" s="257"/>
    </row>
    <row r="795" spans="4:18" ht="14.25">
      <c r="D795" s="257"/>
      <c r="E795" s="257"/>
      <c r="F795" s="257"/>
      <c r="G795" s="257"/>
      <c r="H795" s="257"/>
      <c r="I795" s="257"/>
      <c r="J795" s="257"/>
      <c r="K795" s="257"/>
      <c r="L795" s="257"/>
      <c r="M795" s="257"/>
      <c r="N795" s="257"/>
      <c r="O795" s="257"/>
      <c r="P795" s="257"/>
      <c r="Q795" s="257"/>
      <c r="R795" s="257"/>
    </row>
    <row r="796" spans="4:18" ht="14.25">
      <c r="D796" s="257"/>
      <c r="E796" s="257"/>
      <c r="F796" s="257"/>
      <c r="G796" s="257"/>
      <c r="H796" s="257"/>
      <c r="I796" s="257"/>
      <c r="J796" s="257"/>
      <c r="K796" s="257"/>
      <c r="L796" s="257"/>
      <c r="M796" s="257"/>
      <c r="N796" s="257"/>
      <c r="O796" s="257"/>
      <c r="P796" s="257"/>
      <c r="Q796" s="257"/>
      <c r="R796" s="257"/>
    </row>
    <row r="797" spans="4:18" ht="14.25">
      <c r="D797" s="257"/>
      <c r="E797" s="257"/>
      <c r="F797" s="257"/>
      <c r="G797" s="257"/>
      <c r="H797" s="257"/>
      <c r="I797" s="257"/>
      <c r="J797" s="257"/>
      <c r="K797" s="257"/>
      <c r="L797" s="257"/>
      <c r="M797" s="257"/>
      <c r="N797" s="257"/>
      <c r="O797" s="257"/>
      <c r="P797" s="257"/>
      <c r="Q797" s="257"/>
      <c r="R797" s="257"/>
    </row>
    <row r="798" spans="4:18" ht="14.25">
      <c r="D798" s="257"/>
      <c r="E798" s="257"/>
      <c r="F798" s="257"/>
      <c r="G798" s="257"/>
      <c r="H798" s="257"/>
      <c r="I798" s="257"/>
      <c r="J798" s="257"/>
      <c r="K798" s="257"/>
      <c r="L798" s="257"/>
      <c r="M798" s="257"/>
      <c r="N798" s="257"/>
      <c r="O798" s="257"/>
      <c r="P798" s="257"/>
      <c r="Q798" s="257"/>
      <c r="R798" s="257"/>
    </row>
    <row r="799" spans="4:18" ht="14.25">
      <c r="D799" s="257"/>
      <c r="E799" s="257"/>
      <c r="F799" s="257"/>
      <c r="G799" s="257"/>
      <c r="H799" s="257"/>
      <c r="I799" s="257"/>
      <c r="J799" s="257"/>
      <c r="K799" s="257"/>
      <c r="L799" s="257"/>
      <c r="M799" s="257"/>
      <c r="N799" s="257"/>
      <c r="O799" s="257"/>
      <c r="P799" s="257"/>
      <c r="Q799" s="257"/>
      <c r="R799" s="257"/>
    </row>
    <row r="800" spans="4:18" ht="14.25">
      <c r="D800" s="257"/>
      <c r="E800" s="257"/>
      <c r="F800" s="257"/>
      <c r="G800" s="257"/>
      <c r="H800" s="257"/>
      <c r="I800" s="257"/>
      <c r="J800" s="257"/>
      <c r="K800" s="257"/>
      <c r="L800" s="257"/>
      <c r="M800" s="257"/>
      <c r="N800" s="257"/>
      <c r="O800" s="257"/>
      <c r="P800" s="257"/>
      <c r="Q800" s="257"/>
      <c r="R800" s="257"/>
    </row>
    <row r="801" spans="4:18" ht="14.25">
      <c r="D801" s="257"/>
      <c r="E801" s="257"/>
      <c r="F801" s="257"/>
      <c r="G801" s="257"/>
      <c r="H801" s="257"/>
      <c r="I801" s="257"/>
      <c r="J801" s="257"/>
      <c r="K801" s="257"/>
      <c r="L801" s="257"/>
      <c r="M801" s="257"/>
      <c r="N801" s="257"/>
      <c r="O801" s="257"/>
      <c r="P801" s="257"/>
      <c r="Q801" s="257"/>
      <c r="R801" s="257"/>
    </row>
    <row r="802" spans="4:18" ht="14.25">
      <c r="D802" s="257"/>
      <c r="E802" s="257"/>
      <c r="F802" s="257"/>
      <c r="G802" s="257"/>
      <c r="H802" s="257"/>
      <c r="I802" s="257"/>
      <c r="J802" s="257"/>
      <c r="K802" s="257"/>
      <c r="L802" s="257"/>
      <c r="M802" s="257"/>
      <c r="N802" s="257"/>
      <c r="O802" s="257"/>
      <c r="P802" s="257"/>
      <c r="Q802" s="257"/>
      <c r="R802" s="257"/>
    </row>
    <row r="803" spans="4:18" ht="14.25">
      <c r="D803" s="257"/>
      <c r="E803" s="257"/>
      <c r="F803" s="257"/>
      <c r="G803" s="257"/>
      <c r="H803" s="257"/>
      <c r="I803" s="257"/>
      <c r="J803" s="257"/>
      <c r="K803" s="257"/>
      <c r="L803" s="257"/>
      <c r="M803" s="257"/>
      <c r="N803" s="257"/>
      <c r="O803" s="257"/>
      <c r="P803" s="257"/>
      <c r="Q803" s="257"/>
      <c r="R803" s="257"/>
    </row>
    <row r="804" spans="4:18" ht="14.25">
      <c r="D804" s="257"/>
      <c r="E804" s="257"/>
      <c r="F804" s="257"/>
      <c r="G804" s="257"/>
      <c r="H804" s="257"/>
      <c r="I804" s="257"/>
      <c r="J804" s="257"/>
      <c r="K804" s="257"/>
      <c r="L804" s="257"/>
      <c r="M804" s="257"/>
      <c r="N804" s="257"/>
      <c r="O804" s="257"/>
      <c r="P804" s="257"/>
      <c r="Q804" s="257"/>
      <c r="R804" s="257"/>
    </row>
    <row r="805" spans="4:18" ht="14.25">
      <c r="D805" s="257"/>
      <c r="E805" s="257"/>
      <c r="F805" s="257"/>
      <c r="G805" s="257"/>
      <c r="H805" s="257"/>
      <c r="I805" s="257"/>
      <c r="J805" s="257"/>
      <c r="K805" s="257"/>
      <c r="L805" s="257"/>
      <c r="M805" s="257"/>
      <c r="N805" s="257"/>
      <c r="O805" s="257"/>
      <c r="P805" s="257"/>
      <c r="Q805" s="257"/>
      <c r="R805" s="257"/>
    </row>
    <row r="806" spans="4:18" ht="14.25">
      <c r="D806" s="257"/>
      <c r="E806" s="257"/>
      <c r="F806" s="257"/>
      <c r="G806" s="257"/>
      <c r="H806" s="257"/>
      <c r="I806" s="257"/>
      <c r="J806" s="257"/>
      <c r="K806" s="257"/>
      <c r="L806" s="257"/>
      <c r="M806" s="257"/>
      <c r="N806" s="257"/>
      <c r="O806" s="257"/>
      <c r="P806" s="257"/>
      <c r="Q806" s="257"/>
      <c r="R806" s="257"/>
    </row>
    <row r="807" spans="4:18" ht="14.25">
      <c r="D807" s="257"/>
      <c r="E807" s="257"/>
      <c r="F807" s="257"/>
      <c r="G807" s="257"/>
      <c r="H807" s="257"/>
      <c r="I807" s="257"/>
      <c r="J807" s="257"/>
      <c r="K807" s="257"/>
      <c r="L807" s="257"/>
      <c r="M807" s="257"/>
      <c r="N807" s="257"/>
      <c r="O807" s="257"/>
      <c r="P807" s="257"/>
      <c r="Q807" s="257"/>
      <c r="R807" s="257"/>
    </row>
    <row r="808" spans="4:18" ht="14.25">
      <c r="D808" s="257"/>
      <c r="E808" s="257"/>
      <c r="F808" s="257"/>
      <c r="G808" s="257"/>
      <c r="H808" s="257"/>
      <c r="I808" s="257"/>
      <c r="J808" s="257"/>
      <c r="K808" s="257"/>
      <c r="L808" s="257"/>
      <c r="M808" s="257"/>
      <c r="N808" s="257"/>
      <c r="O808" s="257"/>
      <c r="P808" s="257"/>
      <c r="Q808" s="257"/>
      <c r="R808" s="257"/>
    </row>
    <row r="809" spans="4:18" ht="14.25">
      <c r="D809" s="257"/>
      <c r="E809" s="257"/>
      <c r="F809" s="257"/>
      <c r="G809" s="257"/>
      <c r="H809" s="257"/>
      <c r="I809" s="257"/>
      <c r="J809" s="257"/>
      <c r="K809" s="257"/>
      <c r="L809" s="257"/>
      <c r="M809" s="257"/>
      <c r="N809" s="257"/>
      <c r="O809" s="257"/>
      <c r="P809" s="257"/>
      <c r="Q809" s="257"/>
      <c r="R809" s="257"/>
    </row>
    <row r="810" spans="4:18" ht="14.25">
      <c r="D810" s="257"/>
      <c r="E810" s="257"/>
      <c r="F810" s="257"/>
      <c r="G810" s="257"/>
      <c r="H810" s="257"/>
      <c r="I810" s="257"/>
      <c r="J810" s="257"/>
      <c r="K810" s="257"/>
      <c r="L810" s="257"/>
      <c r="M810" s="257"/>
      <c r="N810" s="257"/>
      <c r="O810" s="257"/>
      <c r="P810" s="257"/>
      <c r="Q810" s="257"/>
      <c r="R810" s="257"/>
    </row>
    <row r="811" spans="4:18" ht="14.25">
      <c r="D811" s="257"/>
      <c r="E811" s="257"/>
      <c r="F811" s="257"/>
      <c r="G811" s="257"/>
      <c r="H811" s="257"/>
      <c r="I811" s="257"/>
      <c r="J811" s="257"/>
      <c r="K811" s="257"/>
      <c r="L811" s="257"/>
      <c r="M811" s="257"/>
      <c r="N811" s="257"/>
      <c r="O811" s="257"/>
      <c r="P811" s="257"/>
      <c r="Q811" s="257"/>
      <c r="R811" s="257"/>
    </row>
    <row r="812" spans="4:18" ht="14.25">
      <c r="D812" s="257"/>
      <c r="E812" s="257"/>
      <c r="F812" s="257"/>
      <c r="G812" s="257"/>
      <c r="H812" s="257"/>
      <c r="I812" s="257"/>
      <c r="J812" s="257"/>
      <c r="K812" s="257"/>
      <c r="L812" s="257"/>
      <c r="M812" s="257"/>
      <c r="N812" s="257"/>
      <c r="O812" s="257"/>
      <c r="P812" s="257"/>
      <c r="Q812" s="257"/>
      <c r="R812" s="257"/>
    </row>
    <row r="813" spans="4:18" ht="14.25">
      <c r="D813" s="257"/>
      <c r="E813" s="257"/>
      <c r="F813" s="257"/>
      <c r="G813" s="257"/>
      <c r="H813" s="257"/>
      <c r="I813" s="257"/>
      <c r="J813" s="257"/>
      <c r="K813" s="257"/>
      <c r="L813" s="257"/>
      <c r="M813" s="257"/>
      <c r="N813" s="257"/>
      <c r="O813" s="257"/>
      <c r="P813" s="257"/>
      <c r="Q813" s="257"/>
      <c r="R813" s="257"/>
    </row>
    <row r="814" spans="4:18" ht="14.25">
      <c r="D814" s="257"/>
      <c r="E814" s="257"/>
      <c r="F814" s="257"/>
      <c r="G814" s="257"/>
      <c r="H814" s="257"/>
      <c r="I814" s="257"/>
      <c r="J814" s="257"/>
      <c r="K814" s="257"/>
      <c r="L814" s="257"/>
      <c r="M814" s="257"/>
      <c r="N814" s="257"/>
      <c r="O814" s="257"/>
      <c r="P814" s="257"/>
      <c r="Q814" s="257"/>
      <c r="R814" s="257"/>
    </row>
    <row r="815" spans="4:18" ht="14.25">
      <c r="D815" s="257"/>
      <c r="E815" s="257"/>
      <c r="F815" s="257"/>
      <c r="G815" s="257"/>
      <c r="H815" s="257"/>
      <c r="I815" s="257"/>
      <c r="J815" s="257"/>
      <c r="K815" s="257"/>
      <c r="L815" s="257"/>
      <c r="M815" s="257"/>
      <c r="N815" s="257"/>
      <c r="O815" s="257"/>
      <c r="P815" s="257"/>
      <c r="Q815" s="257"/>
      <c r="R815" s="257"/>
    </row>
    <row r="816" spans="4:18" ht="14.25">
      <c r="D816" s="257"/>
      <c r="E816" s="257"/>
      <c r="F816" s="257"/>
      <c r="G816" s="257"/>
      <c r="H816" s="257"/>
      <c r="I816" s="257"/>
      <c r="J816" s="257"/>
      <c r="K816" s="257"/>
      <c r="L816" s="257"/>
      <c r="M816" s="257"/>
      <c r="N816" s="257"/>
      <c r="O816" s="257"/>
      <c r="P816" s="257"/>
      <c r="Q816" s="257"/>
      <c r="R816" s="257"/>
    </row>
    <row r="817" spans="4:18" ht="14.25">
      <c r="D817" s="257"/>
      <c r="E817" s="257"/>
      <c r="F817" s="257"/>
      <c r="G817" s="257"/>
      <c r="H817" s="257"/>
      <c r="I817" s="257"/>
      <c r="J817" s="257"/>
      <c r="K817" s="257"/>
      <c r="L817" s="257"/>
      <c r="M817" s="257"/>
      <c r="N817" s="257"/>
      <c r="O817" s="257"/>
      <c r="P817" s="257"/>
      <c r="Q817" s="257"/>
      <c r="R817" s="257"/>
    </row>
    <row r="818" spans="4:18" ht="14.25">
      <c r="D818" s="257"/>
      <c r="E818" s="257"/>
      <c r="F818" s="257"/>
      <c r="G818" s="257"/>
      <c r="H818" s="257"/>
      <c r="I818" s="257"/>
      <c r="J818" s="257"/>
      <c r="K818" s="257"/>
      <c r="L818" s="257"/>
      <c r="M818" s="257"/>
      <c r="N818" s="257"/>
      <c r="O818" s="257"/>
      <c r="P818" s="257"/>
      <c r="Q818" s="257"/>
      <c r="R818" s="257"/>
    </row>
    <row r="819" spans="4:18" ht="14.25">
      <c r="D819" s="257"/>
      <c r="E819" s="257"/>
      <c r="F819" s="257"/>
      <c r="G819" s="257"/>
      <c r="H819" s="257"/>
      <c r="I819" s="257"/>
      <c r="J819" s="257"/>
      <c r="K819" s="257"/>
      <c r="L819" s="257"/>
      <c r="M819" s="257"/>
      <c r="N819" s="257"/>
      <c r="O819" s="257"/>
      <c r="P819" s="257"/>
      <c r="Q819" s="257"/>
      <c r="R819" s="257"/>
    </row>
    <row r="820" spans="4:18" ht="14.25">
      <c r="D820" s="257"/>
      <c r="E820" s="257"/>
      <c r="F820" s="257"/>
      <c r="G820" s="257"/>
      <c r="H820" s="257"/>
      <c r="I820" s="257"/>
      <c r="J820" s="257"/>
      <c r="K820" s="257"/>
      <c r="L820" s="257"/>
      <c r="M820" s="257"/>
      <c r="N820" s="257"/>
      <c r="O820" s="257"/>
      <c r="P820" s="257"/>
      <c r="Q820" s="257"/>
      <c r="R820" s="257"/>
    </row>
    <row r="821" spans="4:18" ht="14.25">
      <c r="D821" s="257"/>
      <c r="E821" s="257"/>
      <c r="F821" s="257"/>
      <c r="G821" s="257"/>
      <c r="H821" s="257"/>
      <c r="I821" s="257"/>
      <c r="J821" s="257"/>
      <c r="K821" s="257"/>
      <c r="L821" s="257"/>
      <c r="M821" s="257"/>
      <c r="N821" s="257"/>
      <c r="O821" s="257"/>
      <c r="P821" s="257"/>
      <c r="Q821" s="257"/>
      <c r="R821" s="257"/>
    </row>
    <row r="822" spans="4:18" ht="14.25">
      <c r="D822" s="257"/>
      <c r="E822" s="257"/>
      <c r="F822" s="257"/>
      <c r="G822" s="257"/>
      <c r="H822" s="257"/>
      <c r="I822" s="257"/>
      <c r="J822" s="257"/>
      <c r="K822" s="257"/>
      <c r="L822" s="257"/>
      <c r="M822" s="257"/>
      <c r="N822" s="257"/>
      <c r="O822" s="257"/>
      <c r="P822" s="257"/>
      <c r="Q822" s="257"/>
      <c r="R822" s="257"/>
    </row>
    <row r="823" spans="4:18" ht="14.25">
      <c r="D823" s="257"/>
      <c r="E823" s="257"/>
      <c r="F823" s="257"/>
      <c r="G823" s="257"/>
      <c r="H823" s="257"/>
      <c r="I823" s="257"/>
      <c r="J823" s="257"/>
      <c r="K823" s="257"/>
      <c r="L823" s="257"/>
      <c r="M823" s="257"/>
      <c r="N823" s="257"/>
      <c r="O823" s="257"/>
      <c r="P823" s="257"/>
      <c r="Q823" s="257"/>
      <c r="R823" s="257"/>
    </row>
    <row r="824" spans="4:18" ht="14.25">
      <c r="D824" s="257"/>
      <c r="E824" s="257"/>
      <c r="F824" s="257"/>
      <c r="G824" s="257"/>
      <c r="H824" s="257"/>
      <c r="I824" s="257"/>
      <c r="J824" s="257"/>
      <c r="K824" s="257"/>
      <c r="L824" s="257"/>
      <c r="M824" s="257"/>
      <c r="N824" s="257"/>
      <c r="O824" s="257"/>
      <c r="P824" s="257"/>
      <c r="Q824" s="257"/>
      <c r="R824" s="257"/>
    </row>
    <row r="825" spans="4:18" ht="14.25">
      <c r="D825" s="257"/>
      <c r="E825" s="257"/>
      <c r="F825" s="257"/>
      <c r="G825" s="257"/>
      <c r="H825" s="257"/>
      <c r="I825" s="257"/>
      <c r="J825" s="257"/>
      <c r="K825" s="257"/>
      <c r="L825" s="257"/>
      <c r="M825" s="257"/>
      <c r="N825" s="257"/>
      <c r="O825" s="257"/>
      <c r="P825" s="257"/>
      <c r="Q825" s="257"/>
      <c r="R825" s="257"/>
    </row>
    <row r="826" spans="4:18" ht="14.25">
      <c r="D826" s="257"/>
      <c r="E826" s="257"/>
      <c r="F826" s="257"/>
      <c r="G826" s="257"/>
      <c r="H826" s="257"/>
      <c r="I826" s="257"/>
      <c r="J826" s="257"/>
      <c r="K826" s="257"/>
      <c r="L826" s="257"/>
      <c r="M826" s="257"/>
      <c r="N826" s="257"/>
      <c r="O826" s="257"/>
      <c r="P826" s="257"/>
      <c r="Q826" s="257"/>
      <c r="R826" s="257"/>
    </row>
    <row r="827" spans="4:18" ht="14.25">
      <c r="D827" s="257"/>
      <c r="E827" s="257"/>
      <c r="F827" s="257"/>
      <c r="G827" s="257"/>
      <c r="H827" s="257"/>
      <c r="I827" s="257"/>
      <c r="J827" s="257"/>
      <c r="K827" s="257"/>
      <c r="L827" s="257"/>
      <c r="M827" s="257"/>
      <c r="N827" s="257"/>
      <c r="O827" s="257"/>
      <c r="P827" s="257"/>
      <c r="Q827" s="257"/>
      <c r="R827" s="257"/>
    </row>
    <row r="828" spans="4:18" ht="14.25">
      <c r="D828" s="257"/>
      <c r="E828" s="257"/>
      <c r="F828" s="257"/>
      <c r="G828" s="257"/>
      <c r="H828" s="257"/>
      <c r="I828" s="257"/>
      <c r="J828" s="257"/>
      <c r="K828" s="257"/>
      <c r="L828" s="257"/>
      <c r="M828" s="257"/>
      <c r="N828" s="257"/>
      <c r="O828" s="257"/>
      <c r="P828" s="257"/>
      <c r="Q828" s="257"/>
      <c r="R828" s="257"/>
    </row>
    <row r="829" spans="4:18" ht="14.25">
      <c r="D829" s="257"/>
      <c r="E829" s="257"/>
      <c r="F829" s="257"/>
      <c r="G829" s="257"/>
      <c r="H829" s="257"/>
      <c r="I829" s="257"/>
      <c r="J829" s="257"/>
      <c r="K829" s="257"/>
      <c r="L829" s="257"/>
      <c r="M829" s="257"/>
      <c r="N829" s="257"/>
      <c r="O829" s="257"/>
      <c r="P829" s="257"/>
      <c r="Q829" s="257"/>
      <c r="R829" s="257"/>
    </row>
    <row r="830" spans="4:18" ht="14.25">
      <c r="D830" s="257"/>
      <c r="E830" s="257"/>
      <c r="F830" s="257"/>
      <c r="G830" s="257"/>
      <c r="H830" s="257"/>
      <c r="I830" s="257"/>
      <c r="J830" s="257"/>
      <c r="K830" s="257"/>
      <c r="L830" s="257"/>
      <c r="M830" s="257"/>
      <c r="N830" s="257"/>
      <c r="O830" s="257"/>
      <c r="P830" s="257"/>
      <c r="Q830" s="257"/>
      <c r="R830" s="257"/>
    </row>
    <row r="831" spans="4:18" ht="14.25">
      <c r="D831" s="257"/>
      <c r="E831" s="257"/>
      <c r="F831" s="257"/>
      <c r="G831" s="257"/>
      <c r="H831" s="257"/>
      <c r="I831" s="257"/>
      <c r="J831" s="257"/>
      <c r="K831" s="257"/>
      <c r="L831" s="257"/>
      <c r="M831" s="257"/>
      <c r="N831" s="257"/>
      <c r="O831" s="257"/>
      <c r="P831" s="257"/>
      <c r="Q831" s="257"/>
      <c r="R831" s="257"/>
    </row>
    <row r="832" spans="4:18" ht="14.25">
      <c r="D832" s="257"/>
      <c r="E832" s="257"/>
      <c r="F832" s="257"/>
      <c r="G832" s="257"/>
      <c r="H832" s="257"/>
      <c r="I832" s="257"/>
      <c r="J832" s="257"/>
      <c r="K832" s="257"/>
      <c r="L832" s="257"/>
      <c r="M832" s="257"/>
      <c r="N832" s="257"/>
      <c r="O832" s="257"/>
      <c r="P832" s="257"/>
      <c r="Q832" s="257"/>
      <c r="R832" s="257"/>
    </row>
    <row r="833" spans="4:18" ht="14.25">
      <c r="D833" s="257"/>
      <c r="E833" s="257"/>
      <c r="F833" s="257"/>
      <c r="G833" s="257"/>
      <c r="H833" s="257"/>
      <c r="I833" s="257"/>
      <c r="J833" s="257"/>
      <c r="K833" s="257"/>
      <c r="L833" s="257"/>
      <c r="M833" s="257"/>
      <c r="N833" s="257"/>
      <c r="O833" s="257"/>
      <c r="P833" s="257"/>
      <c r="Q833" s="257"/>
      <c r="R833" s="257"/>
    </row>
    <row r="834" spans="4:18" ht="14.25">
      <c r="D834" s="257"/>
      <c r="E834" s="257"/>
      <c r="F834" s="257"/>
      <c r="G834" s="257"/>
      <c r="H834" s="257"/>
      <c r="I834" s="257"/>
      <c r="J834" s="257"/>
      <c r="K834" s="257"/>
      <c r="L834" s="257"/>
      <c r="M834" s="257"/>
      <c r="N834" s="257"/>
      <c r="O834" s="257"/>
      <c r="P834" s="257"/>
      <c r="Q834" s="257"/>
      <c r="R834" s="257"/>
    </row>
    <row r="835" spans="4:18" ht="14.25">
      <c r="D835" s="257"/>
      <c r="E835" s="257"/>
      <c r="F835" s="257"/>
      <c r="G835" s="257"/>
      <c r="H835" s="257"/>
      <c r="I835" s="257"/>
      <c r="J835" s="257"/>
      <c r="K835" s="257"/>
      <c r="L835" s="257"/>
      <c r="M835" s="257"/>
      <c r="N835" s="257"/>
      <c r="O835" s="257"/>
      <c r="P835" s="257"/>
      <c r="Q835" s="257"/>
      <c r="R835" s="257"/>
    </row>
    <row r="836" spans="4:18" ht="14.25">
      <c r="D836" s="257"/>
      <c r="E836" s="257"/>
      <c r="F836" s="257"/>
      <c r="G836" s="257"/>
      <c r="H836" s="257"/>
      <c r="I836" s="257"/>
      <c r="J836" s="257"/>
      <c r="K836" s="257"/>
      <c r="L836" s="257"/>
      <c r="M836" s="257"/>
      <c r="N836" s="257"/>
      <c r="O836" s="257"/>
      <c r="P836" s="257"/>
      <c r="Q836" s="257"/>
      <c r="R836" s="257"/>
    </row>
    <row r="837" spans="4:18" ht="14.25">
      <c r="D837" s="257"/>
      <c r="E837" s="257"/>
      <c r="F837" s="257"/>
      <c r="G837" s="257"/>
      <c r="H837" s="257"/>
      <c r="I837" s="257"/>
      <c r="J837" s="257"/>
      <c r="K837" s="257"/>
      <c r="L837" s="257"/>
      <c r="M837" s="257"/>
      <c r="N837" s="257"/>
      <c r="O837" s="257"/>
      <c r="P837" s="257"/>
      <c r="Q837" s="257"/>
      <c r="R837" s="257"/>
    </row>
    <row r="838" spans="4:18" ht="14.25">
      <c r="D838" s="257"/>
      <c r="E838" s="257"/>
      <c r="F838" s="257"/>
      <c r="G838" s="257"/>
      <c r="H838" s="257"/>
      <c r="I838" s="257"/>
      <c r="J838" s="257"/>
      <c r="K838" s="257"/>
      <c r="L838" s="257"/>
      <c r="M838" s="257"/>
      <c r="N838" s="257"/>
      <c r="O838" s="257"/>
      <c r="P838" s="257"/>
      <c r="Q838" s="257"/>
      <c r="R838" s="257"/>
    </row>
    <row r="839" spans="4:18" ht="14.25">
      <c r="D839" s="257"/>
      <c r="E839" s="257"/>
      <c r="F839" s="257"/>
      <c r="G839" s="257"/>
      <c r="H839" s="257"/>
      <c r="I839" s="257"/>
      <c r="J839" s="257"/>
      <c r="K839" s="257"/>
      <c r="L839" s="257"/>
      <c r="M839" s="257"/>
      <c r="N839" s="257"/>
      <c r="O839" s="257"/>
      <c r="P839" s="257"/>
      <c r="Q839" s="257"/>
      <c r="R839" s="257"/>
    </row>
    <row r="840" spans="4:18" ht="14.25">
      <c r="D840" s="257"/>
      <c r="E840" s="257"/>
      <c r="F840" s="257"/>
      <c r="G840" s="257"/>
      <c r="H840" s="257"/>
      <c r="I840" s="257"/>
      <c r="J840" s="257"/>
      <c r="K840" s="257"/>
      <c r="L840" s="257"/>
      <c r="M840" s="257"/>
      <c r="N840" s="257"/>
      <c r="O840" s="257"/>
      <c r="P840" s="257"/>
      <c r="Q840" s="257"/>
      <c r="R840" s="257"/>
    </row>
    <row r="841" spans="4:18" ht="14.25">
      <c r="D841" s="257"/>
      <c r="E841" s="257"/>
      <c r="F841" s="257"/>
      <c r="G841" s="257"/>
      <c r="H841" s="257"/>
      <c r="I841" s="257"/>
      <c r="J841" s="257"/>
      <c r="K841" s="257"/>
      <c r="L841" s="257"/>
      <c r="M841" s="257"/>
      <c r="N841" s="257"/>
      <c r="O841" s="257"/>
      <c r="P841" s="257"/>
      <c r="Q841" s="257"/>
      <c r="R841" s="257"/>
    </row>
    <row r="842" spans="4:18" ht="14.25">
      <c r="D842" s="257"/>
      <c r="E842" s="257"/>
      <c r="F842" s="257"/>
      <c r="G842" s="257"/>
      <c r="H842" s="257"/>
      <c r="I842" s="257"/>
      <c r="J842" s="257"/>
      <c r="K842" s="257"/>
      <c r="L842" s="257"/>
      <c r="M842" s="257"/>
      <c r="N842" s="257"/>
      <c r="O842" s="257"/>
      <c r="P842" s="257"/>
      <c r="Q842" s="257"/>
      <c r="R842" s="257"/>
    </row>
    <row r="843" spans="4:18" ht="14.25">
      <c r="D843" s="257"/>
      <c r="E843" s="257"/>
      <c r="F843" s="257"/>
      <c r="G843" s="257"/>
      <c r="H843" s="257"/>
      <c r="I843" s="257"/>
      <c r="J843" s="257"/>
      <c r="K843" s="257"/>
      <c r="L843" s="257"/>
      <c r="M843" s="257"/>
      <c r="N843" s="257"/>
      <c r="O843" s="257"/>
      <c r="P843" s="257"/>
      <c r="Q843" s="257"/>
      <c r="R843" s="257"/>
    </row>
    <row r="844" spans="4:18" ht="14.25">
      <c r="D844" s="257"/>
      <c r="E844" s="257"/>
      <c r="F844" s="257"/>
      <c r="G844" s="257"/>
      <c r="H844" s="257"/>
      <c r="I844" s="257"/>
      <c r="J844" s="257"/>
      <c r="K844" s="257"/>
      <c r="L844" s="257"/>
      <c r="M844" s="257"/>
      <c r="N844" s="257"/>
      <c r="O844" s="257"/>
      <c r="P844" s="257"/>
      <c r="Q844" s="257"/>
      <c r="R844" s="257"/>
    </row>
    <row r="845" spans="4:18" ht="14.25">
      <c r="D845" s="257"/>
      <c r="E845" s="257"/>
      <c r="F845" s="257"/>
      <c r="G845" s="257"/>
      <c r="H845" s="257"/>
      <c r="I845" s="257"/>
      <c r="J845" s="257"/>
      <c r="K845" s="257"/>
      <c r="L845" s="257"/>
      <c r="M845" s="257"/>
      <c r="N845" s="257"/>
      <c r="O845" s="257"/>
      <c r="P845" s="257"/>
      <c r="Q845" s="257"/>
      <c r="R845" s="257"/>
    </row>
    <row r="846" spans="4:18" ht="14.25">
      <c r="D846" s="257"/>
      <c r="E846" s="257"/>
      <c r="F846" s="257"/>
      <c r="G846" s="257"/>
      <c r="H846" s="257"/>
      <c r="I846" s="257"/>
      <c r="J846" s="257"/>
      <c r="K846" s="257"/>
      <c r="L846" s="257"/>
      <c r="M846" s="257"/>
      <c r="N846" s="257"/>
      <c r="O846" s="257"/>
      <c r="P846" s="257"/>
      <c r="Q846" s="257"/>
      <c r="R846" s="257"/>
    </row>
    <row r="847" spans="4:18" ht="14.25">
      <c r="D847" s="257"/>
      <c r="E847" s="257"/>
      <c r="F847" s="257"/>
      <c r="G847" s="257"/>
      <c r="H847" s="257"/>
      <c r="I847" s="257"/>
      <c r="J847" s="257"/>
      <c r="K847" s="257"/>
      <c r="L847" s="257"/>
      <c r="M847" s="257"/>
      <c r="N847" s="257"/>
      <c r="O847" s="257"/>
      <c r="P847" s="257"/>
      <c r="Q847" s="257"/>
      <c r="R847" s="257"/>
    </row>
    <row r="848" spans="4:18" ht="14.25">
      <c r="D848" s="257"/>
      <c r="E848" s="257"/>
      <c r="F848" s="257"/>
      <c r="G848" s="257"/>
      <c r="H848" s="257"/>
      <c r="I848" s="257"/>
      <c r="J848" s="257"/>
      <c r="K848" s="257"/>
      <c r="L848" s="257"/>
      <c r="M848" s="257"/>
      <c r="N848" s="257"/>
      <c r="O848" s="257"/>
      <c r="P848" s="257"/>
      <c r="Q848" s="257"/>
      <c r="R848" s="257"/>
    </row>
    <row r="849" spans="4:18" ht="14.25">
      <c r="D849" s="257"/>
      <c r="E849" s="257"/>
      <c r="F849" s="257"/>
      <c r="G849" s="257"/>
      <c r="H849" s="257"/>
      <c r="I849" s="257"/>
      <c r="J849" s="257"/>
      <c r="K849" s="257"/>
      <c r="L849" s="257"/>
      <c r="M849" s="257"/>
      <c r="N849" s="257"/>
      <c r="O849" s="257"/>
      <c r="P849" s="257"/>
      <c r="Q849" s="257"/>
      <c r="R849" s="257"/>
    </row>
    <row r="850" spans="4:18" ht="14.25">
      <c r="D850" s="257"/>
      <c r="E850" s="257"/>
      <c r="F850" s="257"/>
      <c r="G850" s="257"/>
      <c r="H850" s="257"/>
      <c r="I850" s="257"/>
      <c r="J850" s="257"/>
      <c r="K850" s="257"/>
      <c r="L850" s="257"/>
      <c r="M850" s="257"/>
      <c r="N850" s="257"/>
      <c r="O850" s="257"/>
      <c r="P850" s="257"/>
      <c r="Q850" s="257"/>
      <c r="R850" s="257"/>
    </row>
    <row r="851" spans="4:18" ht="14.25">
      <c r="D851" s="257"/>
      <c r="E851" s="257"/>
      <c r="F851" s="257"/>
      <c r="G851" s="257"/>
      <c r="H851" s="257"/>
      <c r="I851" s="257"/>
      <c r="J851" s="257"/>
      <c r="K851" s="257"/>
      <c r="L851" s="257"/>
      <c r="M851" s="257"/>
      <c r="N851" s="257"/>
      <c r="O851" s="257"/>
      <c r="P851" s="257"/>
      <c r="Q851" s="257"/>
      <c r="R851" s="257"/>
    </row>
    <row r="852" spans="4:18" ht="14.25">
      <c r="D852" s="257"/>
      <c r="E852" s="257"/>
      <c r="F852" s="257"/>
      <c r="G852" s="257"/>
      <c r="H852" s="257"/>
      <c r="I852" s="257"/>
      <c r="J852" s="257"/>
      <c r="K852" s="257"/>
      <c r="L852" s="257"/>
      <c r="M852" s="257"/>
      <c r="N852" s="257"/>
      <c r="O852" s="257"/>
      <c r="P852" s="257"/>
      <c r="Q852" s="257"/>
      <c r="R852" s="257"/>
    </row>
    <row r="853" spans="4:18" ht="14.25">
      <c r="D853" s="257"/>
      <c r="E853" s="257"/>
      <c r="F853" s="257"/>
      <c r="G853" s="257"/>
      <c r="H853" s="257"/>
      <c r="I853" s="257"/>
      <c r="J853" s="257"/>
      <c r="K853" s="257"/>
      <c r="L853" s="257"/>
      <c r="M853" s="257"/>
      <c r="N853" s="257"/>
      <c r="O853" s="257"/>
      <c r="P853" s="257"/>
      <c r="Q853" s="257"/>
      <c r="R853" s="257"/>
    </row>
    <row r="854" spans="4:18" ht="14.25">
      <c r="D854" s="257"/>
      <c r="E854" s="257"/>
      <c r="F854" s="257"/>
      <c r="G854" s="257"/>
      <c r="H854" s="257"/>
      <c r="I854" s="257"/>
      <c r="J854" s="257"/>
      <c r="K854" s="257"/>
      <c r="L854" s="257"/>
      <c r="M854" s="257"/>
      <c r="N854" s="257"/>
      <c r="O854" s="257"/>
      <c r="P854" s="257"/>
      <c r="Q854" s="257"/>
      <c r="R854" s="257"/>
    </row>
    <row r="855" spans="4:18" ht="14.25">
      <c r="D855" s="257"/>
      <c r="E855" s="257"/>
      <c r="F855" s="257"/>
      <c r="G855" s="257"/>
      <c r="H855" s="257"/>
      <c r="I855" s="257"/>
      <c r="J855" s="257"/>
      <c r="K855" s="257"/>
      <c r="L855" s="257"/>
      <c r="M855" s="257"/>
      <c r="N855" s="257"/>
      <c r="O855" s="257"/>
      <c r="P855" s="257"/>
      <c r="Q855" s="257"/>
      <c r="R855" s="257"/>
    </row>
    <row r="856" spans="4:18" ht="14.25">
      <c r="D856" s="257"/>
      <c r="E856" s="257"/>
      <c r="F856" s="257"/>
      <c r="G856" s="257"/>
      <c r="H856" s="257"/>
      <c r="I856" s="257"/>
      <c r="J856" s="257"/>
      <c r="K856" s="257"/>
      <c r="L856" s="257"/>
      <c r="M856" s="257"/>
      <c r="N856" s="257"/>
      <c r="O856" s="257"/>
      <c r="P856" s="257"/>
      <c r="Q856" s="257"/>
      <c r="R856" s="257"/>
    </row>
    <row r="857" spans="4:18" ht="14.25">
      <c r="D857" s="257"/>
      <c r="E857" s="257"/>
      <c r="F857" s="257"/>
      <c r="G857" s="257"/>
      <c r="H857" s="257"/>
      <c r="I857" s="257"/>
      <c r="J857" s="257"/>
      <c r="K857" s="257"/>
      <c r="L857" s="257"/>
      <c r="M857" s="257"/>
      <c r="N857" s="257"/>
      <c r="O857" s="257"/>
      <c r="P857" s="257"/>
      <c r="Q857" s="257"/>
      <c r="R857" s="257"/>
    </row>
    <row r="858" spans="4:18" ht="14.25">
      <c r="D858" s="257"/>
      <c r="E858" s="257"/>
      <c r="F858" s="257"/>
      <c r="G858" s="257"/>
      <c r="H858" s="257"/>
      <c r="I858" s="257"/>
      <c r="J858" s="257"/>
      <c r="K858" s="257"/>
      <c r="L858" s="257"/>
      <c r="M858" s="257"/>
      <c r="N858" s="257"/>
      <c r="O858" s="257"/>
      <c r="P858" s="257"/>
      <c r="Q858" s="257"/>
      <c r="R858" s="257"/>
    </row>
    <row r="859" spans="4:18" ht="14.25">
      <c r="D859" s="257"/>
      <c r="E859" s="257"/>
      <c r="F859" s="257"/>
      <c r="G859" s="257"/>
      <c r="H859" s="257"/>
      <c r="I859" s="257"/>
      <c r="J859" s="257"/>
      <c r="K859" s="257"/>
      <c r="L859" s="257"/>
      <c r="M859" s="257"/>
      <c r="N859" s="257"/>
      <c r="O859" s="257"/>
      <c r="P859" s="257"/>
      <c r="Q859" s="257"/>
      <c r="R859" s="257"/>
    </row>
    <row r="860" spans="4:18" ht="14.25">
      <c r="D860" s="257"/>
      <c r="E860" s="257"/>
      <c r="F860" s="257"/>
      <c r="G860" s="257"/>
      <c r="H860" s="257"/>
      <c r="I860" s="257"/>
      <c r="J860" s="257"/>
      <c r="K860" s="257"/>
      <c r="L860" s="257"/>
      <c r="M860" s="257"/>
      <c r="N860" s="257"/>
      <c r="O860" s="257"/>
      <c r="P860" s="257"/>
      <c r="Q860" s="257"/>
      <c r="R860" s="257"/>
    </row>
    <row r="861" spans="4:18" ht="14.25">
      <c r="D861" s="257"/>
      <c r="E861" s="257"/>
      <c r="F861" s="257"/>
      <c r="G861" s="257"/>
      <c r="H861" s="257"/>
      <c r="I861" s="257"/>
      <c r="J861" s="257"/>
      <c r="K861" s="257"/>
      <c r="L861" s="257"/>
      <c r="M861" s="257"/>
      <c r="N861" s="257"/>
      <c r="O861" s="257"/>
      <c r="P861" s="257"/>
      <c r="Q861" s="257"/>
      <c r="R861" s="257"/>
    </row>
    <row r="862" spans="4:18" ht="14.25">
      <c r="D862" s="257"/>
      <c r="E862" s="257"/>
      <c r="F862" s="257"/>
      <c r="G862" s="257"/>
      <c r="H862" s="257"/>
      <c r="I862" s="257"/>
      <c r="J862" s="257"/>
      <c r="K862" s="257"/>
      <c r="L862" s="257"/>
      <c r="M862" s="257"/>
      <c r="N862" s="257"/>
      <c r="O862" s="257"/>
      <c r="P862" s="257"/>
      <c r="Q862" s="257"/>
      <c r="R862" s="257"/>
    </row>
    <row r="863" spans="4:18" ht="14.25">
      <c r="D863" s="257"/>
      <c r="E863" s="257"/>
      <c r="F863" s="257"/>
      <c r="G863" s="257"/>
      <c r="H863" s="257"/>
      <c r="I863" s="257"/>
      <c r="J863" s="257"/>
      <c r="K863" s="257"/>
      <c r="L863" s="257"/>
      <c r="M863" s="257"/>
      <c r="N863" s="257"/>
      <c r="O863" s="257"/>
      <c r="P863" s="257"/>
      <c r="Q863" s="257"/>
      <c r="R863" s="257"/>
    </row>
    <row r="864" spans="4:18" ht="14.25">
      <c r="D864" s="257"/>
      <c r="E864" s="257"/>
      <c r="F864" s="257"/>
      <c r="G864" s="257"/>
      <c r="H864" s="257"/>
      <c r="I864" s="257"/>
      <c r="J864" s="257"/>
      <c r="K864" s="257"/>
      <c r="L864" s="257"/>
      <c r="M864" s="257"/>
      <c r="N864" s="257"/>
      <c r="O864" s="257"/>
      <c r="P864" s="257"/>
      <c r="Q864" s="257"/>
      <c r="R864" s="257"/>
    </row>
    <row r="865" spans="4:18" ht="14.25">
      <c r="D865" s="257"/>
      <c r="E865" s="257"/>
      <c r="F865" s="257"/>
      <c r="G865" s="257"/>
      <c r="H865" s="257"/>
      <c r="I865" s="257"/>
      <c r="J865" s="257"/>
      <c r="K865" s="257"/>
      <c r="L865" s="257"/>
      <c r="M865" s="257"/>
      <c r="N865" s="257"/>
      <c r="O865" s="257"/>
      <c r="P865" s="257"/>
      <c r="Q865" s="257"/>
      <c r="R865" s="257"/>
    </row>
    <row r="866" spans="4:18" ht="14.25">
      <c r="D866" s="257"/>
      <c r="E866" s="257"/>
      <c r="F866" s="257"/>
      <c r="G866" s="257"/>
      <c r="H866" s="257"/>
      <c r="I866" s="257"/>
      <c r="J866" s="257"/>
      <c r="K866" s="257"/>
      <c r="L866" s="257"/>
      <c r="M866" s="257"/>
      <c r="N866" s="257"/>
      <c r="O866" s="257"/>
      <c r="P866" s="257"/>
      <c r="Q866" s="257"/>
      <c r="R866" s="257"/>
    </row>
    <row r="867" spans="4:18" ht="14.25">
      <c r="D867" s="257"/>
      <c r="E867" s="257"/>
      <c r="F867" s="257"/>
      <c r="G867" s="257"/>
      <c r="H867" s="257"/>
      <c r="I867" s="257"/>
      <c r="J867" s="257"/>
      <c r="K867" s="257"/>
      <c r="L867" s="257"/>
      <c r="M867" s="257"/>
      <c r="N867" s="257"/>
      <c r="O867" s="257"/>
      <c r="P867" s="257"/>
      <c r="Q867" s="257"/>
      <c r="R867" s="257"/>
    </row>
    <row r="868" spans="4:18" ht="14.25">
      <c r="D868" s="257"/>
      <c r="E868" s="257"/>
      <c r="F868" s="257"/>
      <c r="G868" s="257"/>
      <c r="H868" s="257"/>
      <c r="I868" s="257"/>
      <c r="J868" s="257"/>
      <c r="K868" s="257"/>
      <c r="L868" s="257"/>
      <c r="M868" s="257"/>
      <c r="N868" s="257"/>
      <c r="O868" s="257"/>
      <c r="P868" s="257"/>
      <c r="Q868" s="257"/>
      <c r="R868" s="257"/>
    </row>
    <row r="869" spans="4:18" ht="14.25">
      <c r="D869" s="257"/>
      <c r="E869" s="257"/>
      <c r="F869" s="257"/>
      <c r="G869" s="257"/>
      <c r="H869" s="257"/>
      <c r="I869" s="257"/>
      <c r="J869" s="257"/>
      <c r="K869" s="257"/>
      <c r="L869" s="257"/>
      <c r="M869" s="257"/>
      <c r="N869" s="257"/>
      <c r="O869" s="257"/>
      <c r="P869" s="257"/>
      <c r="Q869" s="257"/>
      <c r="R869" s="257"/>
    </row>
    <row r="870" spans="4:18" ht="14.25">
      <c r="D870" s="257"/>
      <c r="E870" s="257"/>
      <c r="F870" s="257"/>
      <c r="G870" s="257"/>
      <c r="H870" s="257"/>
      <c r="I870" s="257"/>
      <c r="J870" s="257"/>
      <c r="K870" s="257"/>
      <c r="L870" s="257"/>
      <c r="M870" s="257"/>
      <c r="N870" s="257"/>
      <c r="O870" s="257"/>
      <c r="P870" s="257"/>
      <c r="Q870" s="257"/>
      <c r="R870" s="257"/>
    </row>
    <row r="871" spans="4:18" ht="14.25">
      <c r="D871" s="257"/>
      <c r="E871" s="257"/>
      <c r="F871" s="257"/>
      <c r="G871" s="257"/>
      <c r="H871" s="257"/>
      <c r="I871" s="257"/>
      <c r="J871" s="257"/>
      <c r="K871" s="257"/>
      <c r="L871" s="257"/>
      <c r="M871" s="257"/>
      <c r="N871" s="257"/>
      <c r="O871" s="257"/>
      <c r="P871" s="257"/>
      <c r="Q871" s="257"/>
      <c r="R871" s="257"/>
    </row>
    <row r="872" spans="4:18" ht="14.25">
      <c r="D872" s="257"/>
      <c r="E872" s="257"/>
      <c r="F872" s="257"/>
      <c r="G872" s="257"/>
      <c r="H872" s="257"/>
      <c r="I872" s="257"/>
      <c r="J872" s="257"/>
      <c r="K872" s="257"/>
      <c r="L872" s="257"/>
      <c r="M872" s="257"/>
      <c r="N872" s="257"/>
      <c r="O872" s="257"/>
      <c r="P872" s="257"/>
      <c r="Q872" s="257"/>
      <c r="R872" s="257"/>
    </row>
    <row r="873" spans="4:18" ht="14.25">
      <c r="D873" s="257"/>
      <c r="E873" s="257"/>
      <c r="F873" s="257"/>
      <c r="G873" s="257"/>
      <c r="H873" s="257"/>
      <c r="I873" s="257"/>
      <c r="J873" s="257"/>
      <c r="K873" s="257"/>
      <c r="L873" s="257"/>
      <c r="M873" s="257"/>
      <c r="N873" s="257"/>
      <c r="O873" s="257"/>
      <c r="P873" s="257"/>
      <c r="Q873" s="257"/>
      <c r="R873" s="257"/>
    </row>
    <row r="874" spans="4:18" ht="14.25">
      <c r="D874" s="257"/>
      <c r="E874" s="257"/>
      <c r="F874" s="257"/>
      <c r="G874" s="257"/>
      <c r="H874" s="257"/>
      <c r="I874" s="257"/>
      <c r="J874" s="257"/>
      <c r="K874" s="257"/>
      <c r="L874" s="257"/>
      <c r="M874" s="257"/>
      <c r="N874" s="257"/>
      <c r="O874" s="257"/>
      <c r="P874" s="257"/>
      <c r="Q874" s="257"/>
      <c r="R874" s="257"/>
    </row>
    <row r="875" spans="4:18" ht="14.25">
      <c r="D875" s="257"/>
      <c r="E875" s="257"/>
      <c r="F875" s="257"/>
      <c r="G875" s="257"/>
      <c r="H875" s="257"/>
      <c r="I875" s="257"/>
      <c r="J875" s="257"/>
      <c r="K875" s="257"/>
      <c r="L875" s="257"/>
      <c r="M875" s="257"/>
      <c r="N875" s="257"/>
      <c r="O875" s="257"/>
      <c r="P875" s="257"/>
      <c r="Q875" s="257"/>
      <c r="R875" s="257"/>
    </row>
    <row r="876" spans="4:18" ht="14.25">
      <c r="D876" s="257"/>
      <c r="E876" s="257"/>
      <c r="F876" s="257"/>
      <c r="G876" s="257"/>
      <c r="H876" s="257"/>
      <c r="I876" s="257"/>
      <c r="J876" s="257"/>
      <c r="K876" s="257"/>
      <c r="L876" s="257"/>
      <c r="M876" s="257"/>
      <c r="N876" s="257"/>
      <c r="O876" s="257"/>
      <c r="P876" s="257"/>
      <c r="Q876" s="257"/>
      <c r="R876" s="257"/>
    </row>
    <row r="877" spans="4:18" ht="14.25">
      <c r="D877" s="257"/>
      <c r="E877" s="257"/>
      <c r="F877" s="257"/>
      <c r="G877" s="257"/>
      <c r="H877" s="257"/>
      <c r="I877" s="257"/>
      <c r="J877" s="257"/>
      <c r="K877" s="257"/>
      <c r="L877" s="257"/>
      <c r="M877" s="257"/>
      <c r="N877" s="257"/>
      <c r="O877" s="257"/>
      <c r="P877" s="257"/>
      <c r="Q877" s="257"/>
      <c r="R877" s="257"/>
    </row>
    <row r="878" spans="4:18" ht="14.25">
      <c r="D878" s="257"/>
      <c r="E878" s="257"/>
      <c r="F878" s="257"/>
      <c r="G878" s="257"/>
      <c r="H878" s="257"/>
      <c r="I878" s="257"/>
      <c r="J878" s="257"/>
      <c r="K878" s="257"/>
      <c r="L878" s="257"/>
      <c r="M878" s="257"/>
      <c r="N878" s="257"/>
      <c r="O878" s="257"/>
      <c r="P878" s="257"/>
      <c r="Q878" s="257"/>
      <c r="R878" s="257"/>
    </row>
    <row r="879" spans="4:18" ht="14.25">
      <c r="D879" s="257"/>
      <c r="E879" s="257"/>
      <c r="F879" s="257"/>
      <c r="G879" s="257"/>
      <c r="H879" s="257"/>
      <c r="I879" s="257"/>
      <c r="J879" s="257"/>
      <c r="K879" s="257"/>
      <c r="L879" s="257"/>
      <c r="M879" s="257"/>
      <c r="N879" s="257"/>
      <c r="O879" s="257"/>
      <c r="P879" s="257"/>
      <c r="Q879" s="257"/>
      <c r="R879" s="257"/>
    </row>
    <row r="880" spans="4:18" ht="14.25">
      <c r="D880" s="257"/>
      <c r="E880" s="257"/>
      <c r="F880" s="257"/>
      <c r="G880" s="257"/>
      <c r="H880" s="257"/>
      <c r="I880" s="257"/>
      <c r="J880" s="257"/>
      <c r="K880" s="257"/>
      <c r="L880" s="257"/>
      <c r="M880" s="257"/>
      <c r="N880" s="257"/>
      <c r="O880" s="257"/>
      <c r="P880" s="257"/>
      <c r="Q880" s="257"/>
      <c r="R880" s="257"/>
    </row>
    <row r="881" spans="4:18" ht="14.25">
      <c r="D881" s="257"/>
      <c r="E881" s="257"/>
      <c r="F881" s="257"/>
      <c r="G881" s="257"/>
      <c r="H881" s="257"/>
      <c r="I881" s="257"/>
      <c r="J881" s="257"/>
      <c r="K881" s="257"/>
      <c r="L881" s="257"/>
      <c r="M881" s="257"/>
      <c r="N881" s="257"/>
      <c r="O881" s="257"/>
      <c r="P881" s="257"/>
      <c r="Q881" s="257"/>
      <c r="R881" s="257"/>
    </row>
    <row r="882" spans="4:18" ht="14.25">
      <c r="D882" s="257"/>
      <c r="E882" s="257"/>
      <c r="F882" s="257"/>
      <c r="G882" s="257"/>
      <c r="H882" s="257"/>
      <c r="I882" s="257"/>
      <c r="J882" s="257"/>
      <c r="K882" s="257"/>
      <c r="L882" s="257"/>
      <c r="M882" s="257"/>
      <c r="N882" s="257"/>
      <c r="O882" s="257"/>
      <c r="P882" s="257"/>
      <c r="Q882" s="257"/>
      <c r="R882" s="257"/>
    </row>
    <row r="883" spans="4:18" ht="14.25">
      <c r="D883" s="257"/>
      <c r="E883" s="257"/>
      <c r="F883" s="257"/>
      <c r="G883" s="257"/>
      <c r="H883" s="257"/>
      <c r="I883" s="257"/>
      <c r="J883" s="257"/>
      <c r="K883" s="257"/>
      <c r="L883" s="257"/>
      <c r="M883" s="257"/>
      <c r="N883" s="257"/>
      <c r="O883" s="257"/>
      <c r="P883" s="257"/>
      <c r="Q883" s="257"/>
      <c r="R883" s="257"/>
    </row>
    <row r="884" spans="4:18" ht="14.25">
      <c r="D884" s="257"/>
      <c r="E884" s="257"/>
      <c r="F884" s="257"/>
      <c r="G884" s="257"/>
      <c r="H884" s="257"/>
      <c r="I884" s="257"/>
      <c r="J884" s="257"/>
      <c r="K884" s="257"/>
      <c r="L884" s="257"/>
      <c r="M884" s="257"/>
      <c r="N884" s="257"/>
      <c r="O884" s="257"/>
      <c r="P884" s="257"/>
      <c r="Q884" s="257"/>
      <c r="R884" s="257"/>
    </row>
    <row r="885" spans="4:18" ht="14.25">
      <c r="D885" s="257"/>
      <c r="E885" s="257"/>
      <c r="F885" s="257"/>
      <c r="G885" s="257"/>
      <c r="H885" s="257"/>
      <c r="I885" s="257"/>
      <c r="J885" s="257"/>
      <c r="K885" s="257"/>
      <c r="L885" s="257"/>
      <c r="M885" s="257"/>
      <c r="N885" s="257"/>
      <c r="O885" s="257"/>
      <c r="P885" s="257"/>
      <c r="Q885" s="257"/>
      <c r="R885" s="257"/>
    </row>
    <row r="886" spans="4:18" ht="14.25">
      <c r="D886" s="257"/>
      <c r="E886" s="257"/>
      <c r="F886" s="257"/>
      <c r="G886" s="257"/>
      <c r="H886" s="257"/>
      <c r="I886" s="257"/>
      <c r="J886" s="257"/>
      <c r="K886" s="257"/>
      <c r="L886" s="257"/>
      <c r="M886" s="257"/>
      <c r="N886" s="257"/>
      <c r="O886" s="257"/>
      <c r="P886" s="257"/>
      <c r="Q886" s="257"/>
      <c r="R886" s="257"/>
    </row>
    <row r="887" spans="4:18" ht="14.25">
      <c r="D887" s="257"/>
      <c r="E887" s="257"/>
      <c r="F887" s="257"/>
      <c r="G887" s="257"/>
      <c r="H887" s="257"/>
      <c r="I887" s="257"/>
      <c r="J887" s="257"/>
      <c r="K887" s="257"/>
      <c r="L887" s="257"/>
      <c r="M887" s="257"/>
      <c r="N887" s="257"/>
      <c r="O887" s="257"/>
      <c r="P887" s="257"/>
      <c r="Q887" s="257"/>
      <c r="R887" s="257"/>
    </row>
    <row r="888" spans="4:18" ht="14.25">
      <c r="D888" s="257"/>
      <c r="E888" s="257"/>
      <c r="F888" s="257"/>
      <c r="G888" s="257"/>
      <c r="H888" s="257"/>
      <c r="I888" s="257"/>
      <c r="J888" s="257"/>
      <c r="K888" s="257"/>
      <c r="L888" s="257"/>
      <c r="M888" s="257"/>
      <c r="N888" s="257"/>
      <c r="O888" s="257"/>
      <c r="P888" s="257"/>
      <c r="Q888" s="257"/>
      <c r="R888" s="257"/>
    </row>
    <row r="889" spans="4:18" ht="14.25">
      <c r="D889" s="257"/>
      <c r="E889" s="257"/>
      <c r="F889" s="257"/>
      <c r="G889" s="257"/>
      <c r="H889" s="257"/>
      <c r="I889" s="257"/>
      <c r="J889" s="257"/>
      <c r="K889" s="257"/>
      <c r="L889" s="257"/>
      <c r="M889" s="257"/>
      <c r="N889" s="257"/>
      <c r="O889" s="257"/>
      <c r="P889" s="257"/>
      <c r="Q889" s="257"/>
      <c r="R889" s="257"/>
    </row>
    <row r="890" spans="4:18" ht="14.25">
      <c r="D890" s="257"/>
      <c r="E890" s="257"/>
      <c r="F890" s="257"/>
      <c r="G890" s="257"/>
      <c r="H890" s="257"/>
      <c r="I890" s="257"/>
      <c r="J890" s="257"/>
      <c r="K890" s="257"/>
      <c r="L890" s="257"/>
      <c r="M890" s="257"/>
      <c r="N890" s="257"/>
      <c r="O890" s="257"/>
      <c r="P890" s="257"/>
      <c r="Q890" s="257"/>
      <c r="R890" s="257"/>
    </row>
    <row r="891" spans="4:18" ht="14.25">
      <c r="D891" s="257"/>
      <c r="E891" s="257"/>
      <c r="F891" s="257"/>
      <c r="G891" s="257"/>
      <c r="H891" s="257"/>
      <c r="I891" s="257"/>
      <c r="J891" s="257"/>
      <c r="K891" s="257"/>
      <c r="L891" s="257"/>
      <c r="M891" s="257"/>
      <c r="N891" s="257"/>
      <c r="O891" s="257"/>
      <c r="P891" s="257"/>
      <c r="Q891" s="257"/>
      <c r="R891" s="257"/>
    </row>
    <row r="892" spans="4:18" ht="14.25">
      <c r="D892" s="257"/>
      <c r="E892" s="257"/>
      <c r="F892" s="257"/>
      <c r="G892" s="257"/>
      <c r="H892" s="257"/>
      <c r="I892" s="257"/>
      <c r="J892" s="257"/>
      <c r="K892" s="257"/>
      <c r="L892" s="257"/>
      <c r="M892" s="257"/>
      <c r="N892" s="257"/>
      <c r="O892" s="257"/>
      <c r="P892" s="257"/>
      <c r="Q892" s="257"/>
      <c r="R892" s="257"/>
    </row>
    <row r="893" spans="4:18" ht="14.25">
      <c r="D893" s="257"/>
      <c r="E893" s="257"/>
      <c r="F893" s="257"/>
      <c r="G893" s="257"/>
      <c r="H893" s="257"/>
      <c r="I893" s="257"/>
      <c r="J893" s="257"/>
      <c r="K893" s="257"/>
      <c r="L893" s="257"/>
      <c r="M893" s="257"/>
      <c r="N893" s="257"/>
      <c r="O893" s="257"/>
      <c r="P893" s="257"/>
      <c r="Q893" s="257"/>
      <c r="R893" s="257"/>
    </row>
    <row r="894" spans="4:18" ht="14.25">
      <c r="D894" s="257"/>
      <c r="E894" s="257"/>
      <c r="F894" s="257"/>
      <c r="G894" s="257"/>
      <c r="H894" s="257"/>
      <c r="I894" s="257"/>
      <c r="J894" s="257"/>
      <c r="K894" s="257"/>
      <c r="L894" s="257"/>
      <c r="M894" s="257"/>
      <c r="N894" s="257"/>
      <c r="O894" s="257"/>
      <c r="P894" s="257"/>
      <c r="Q894" s="257"/>
      <c r="R894" s="257"/>
    </row>
    <row r="895" spans="4:18" ht="14.25">
      <c r="D895" s="257"/>
      <c r="E895" s="257"/>
      <c r="F895" s="257"/>
      <c r="G895" s="257"/>
      <c r="H895" s="257"/>
      <c r="I895" s="257"/>
      <c r="J895" s="257"/>
      <c r="K895" s="257"/>
      <c r="L895" s="257"/>
      <c r="M895" s="257"/>
      <c r="N895" s="257"/>
      <c r="O895" s="257"/>
      <c r="P895" s="257"/>
      <c r="Q895" s="257"/>
      <c r="R895" s="257"/>
    </row>
    <row r="896" spans="4:18" ht="14.25">
      <c r="D896" s="257"/>
      <c r="E896" s="257"/>
      <c r="F896" s="257"/>
      <c r="G896" s="257"/>
      <c r="H896" s="257"/>
      <c r="I896" s="257"/>
      <c r="J896" s="257"/>
      <c r="K896" s="257"/>
      <c r="L896" s="257"/>
      <c r="M896" s="257"/>
      <c r="N896" s="257"/>
      <c r="O896" s="257"/>
      <c r="P896" s="257"/>
      <c r="Q896" s="257"/>
      <c r="R896" s="257"/>
    </row>
    <row r="897" spans="4:18" ht="14.25">
      <c r="D897" s="257"/>
      <c r="E897" s="257"/>
      <c r="F897" s="257"/>
      <c r="G897" s="257"/>
      <c r="H897" s="257"/>
      <c r="I897" s="257"/>
      <c r="J897" s="257"/>
      <c r="K897" s="257"/>
      <c r="L897" s="257"/>
      <c r="M897" s="257"/>
      <c r="N897" s="257"/>
      <c r="O897" s="257"/>
      <c r="P897" s="257"/>
      <c r="Q897" s="257"/>
      <c r="R897" s="257"/>
    </row>
    <row r="898" spans="4:18" ht="14.25">
      <c r="D898" s="257"/>
      <c r="E898" s="257"/>
      <c r="F898" s="257"/>
      <c r="G898" s="257"/>
      <c r="H898" s="257"/>
      <c r="I898" s="257"/>
      <c r="J898" s="257"/>
      <c r="K898" s="257"/>
      <c r="L898" s="257"/>
      <c r="M898" s="257"/>
      <c r="N898" s="257"/>
      <c r="O898" s="257"/>
      <c r="P898" s="257"/>
      <c r="Q898" s="257"/>
      <c r="R898" s="257"/>
    </row>
    <row r="899" spans="4:18" ht="14.25">
      <c r="D899" s="257"/>
      <c r="E899" s="257"/>
      <c r="F899" s="257"/>
      <c r="G899" s="257"/>
      <c r="H899" s="257"/>
      <c r="I899" s="257"/>
      <c r="J899" s="257"/>
      <c r="K899" s="257"/>
      <c r="L899" s="257"/>
      <c r="M899" s="257"/>
      <c r="N899" s="257"/>
      <c r="O899" s="257"/>
      <c r="P899" s="257"/>
      <c r="Q899" s="257"/>
      <c r="R899" s="257"/>
    </row>
    <row r="900" spans="4:18" ht="14.25">
      <c r="D900" s="257"/>
      <c r="E900" s="257"/>
      <c r="F900" s="257"/>
      <c r="G900" s="257"/>
      <c r="H900" s="257"/>
      <c r="I900" s="257"/>
      <c r="J900" s="257"/>
      <c r="K900" s="257"/>
      <c r="L900" s="257"/>
      <c r="M900" s="257"/>
      <c r="N900" s="257"/>
      <c r="O900" s="257"/>
      <c r="P900" s="257"/>
      <c r="Q900" s="257"/>
      <c r="R900" s="257"/>
    </row>
    <row r="901" spans="4:18" ht="14.25">
      <c r="D901" s="257"/>
      <c r="E901" s="257"/>
      <c r="F901" s="257"/>
      <c r="G901" s="257"/>
      <c r="H901" s="257"/>
      <c r="I901" s="257"/>
      <c r="J901" s="257"/>
      <c r="K901" s="257"/>
      <c r="L901" s="257"/>
      <c r="M901" s="257"/>
      <c r="N901" s="257"/>
      <c r="O901" s="257"/>
      <c r="P901" s="257"/>
      <c r="Q901" s="257"/>
      <c r="R901" s="257"/>
    </row>
    <row r="902" spans="4:18" ht="14.25">
      <c r="D902" s="257"/>
      <c r="E902" s="257"/>
      <c r="F902" s="257"/>
      <c r="G902" s="257"/>
      <c r="H902" s="257"/>
      <c r="I902" s="257"/>
      <c r="J902" s="257"/>
      <c r="K902" s="257"/>
      <c r="L902" s="257"/>
      <c r="M902" s="257"/>
      <c r="N902" s="257"/>
      <c r="O902" s="257"/>
      <c r="P902" s="257"/>
      <c r="Q902" s="257"/>
      <c r="R902" s="257"/>
    </row>
    <row r="903" spans="4:18" ht="14.25">
      <c r="D903" s="257"/>
      <c r="E903" s="257"/>
      <c r="F903" s="257"/>
      <c r="G903" s="257"/>
      <c r="H903" s="257"/>
      <c r="I903" s="257"/>
      <c r="J903" s="257"/>
      <c r="K903" s="257"/>
      <c r="L903" s="257"/>
      <c r="M903" s="257"/>
      <c r="N903" s="257"/>
      <c r="O903" s="257"/>
      <c r="P903" s="257"/>
      <c r="Q903" s="257"/>
      <c r="R903" s="257"/>
    </row>
    <row r="904" spans="4:18" ht="14.25">
      <c r="D904" s="257"/>
      <c r="E904" s="257"/>
      <c r="F904" s="257"/>
      <c r="G904" s="257"/>
      <c r="H904" s="257"/>
      <c r="I904" s="257"/>
      <c r="J904" s="257"/>
      <c r="K904" s="257"/>
      <c r="L904" s="257"/>
      <c r="M904" s="257"/>
      <c r="N904" s="257"/>
      <c r="O904" s="257"/>
      <c r="P904" s="257"/>
      <c r="Q904" s="257"/>
      <c r="R904" s="257"/>
    </row>
    <row r="905" spans="4:18" ht="14.25">
      <c r="D905" s="257"/>
      <c r="E905" s="257"/>
      <c r="F905" s="257"/>
      <c r="G905" s="257"/>
      <c r="H905" s="257"/>
      <c r="I905" s="257"/>
      <c r="J905" s="257"/>
      <c r="K905" s="257"/>
      <c r="L905" s="257"/>
      <c r="M905" s="257"/>
      <c r="N905" s="257"/>
      <c r="O905" s="257"/>
      <c r="P905" s="257"/>
      <c r="Q905" s="257"/>
      <c r="R905" s="257"/>
    </row>
    <row r="906" spans="4:18" ht="14.25">
      <c r="D906" s="257"/>
      <c r="E906" s="257"/>
      <c r="F906" s="257"/>
      <c r="G906" s="257"/>
      <c r="H906" s="257"/>
      <c r="I906" s="257"/>
      <c r="J906" s="257"/>
      <c r="K906" s="257"/>
      <c r="L906" s="257"/>
      <c r="M906" s="257"/>
      <c r="N906" s="257"/>
      <c r="O906" s="257"/>
      <c r="P906" s="257"/>
      <c r="Q906" s="257"/>
      <c r="R906" s="257"/>
    </row>
    <row r="907" spans="4:18" ht="14.25">
      <c r="D907" s="257"/>
      <c r="E907" s="257"/>
      <c r="F907" s="257"/>
      <c r="G907" s="257"/>
      <c r="H907" s="257"/>
      <c r="I907" s="257"/>
      <c r="J907" s="257"/>
      <c r="K907" s="257"/>
      <c r="L907" s="257"/>
      <c r="M907" s="257"/>
      <c r="N907" s="257"/>
      <c r="O907" s="257"/>
      <c r="P907" s="257"/>
      <c r="Q907" s="257"/>
      <c r="R907" s="257"/>
    </row>
    <row r="908" spans="4:18" ht="14.25">
      <c r="D908" s="257"/>
      <c r="E908" s="257"/>
      <c r="F908" s="257"/>
      <c r="G908" s="257"/>
      <c r="H908" s="257"/>
      <c r="I908" s="257"/>
      <c r="J908" s="257"/>
      <c r="K908" s="257"/>
      <c r="L908" s="257"/>
      <c r="M908" s="257"/>
      <c r="N908" s="257"/>
      <c r="O908" s="257"/>
      <c r="P908" s="257"/>
      <c r="Q908" s="257"/>
      <c r="R908" s="257"/>
    </row>
    <row r="909" spans="4:18" ht="14.25">
      <c r="D909" s="257"/>
      <c r="E909" s="257"/>
      <c r="F909" s="257"/>
      <c r="G909" s="257"/>
      <c r="H909" s="257"/>
      <c r="I909" s="257"/>
      <c r="J909" s="257"/>
      <c r="K909" s="257"/>
      <c r="L909" s="257"/>
      <c r="M909" s="257"/>
      <c r="N909" s="257"/>
      <c r="O909" s="257"/>
      <c r="P909" s="257"/>
      <c r="Q909" s="257"/>
      <c r="R909" s="257"/>
    </row>
  </sheetData>
  <mergeCells count="70">
    <mergeCell ref="A126:A137"/>
    <mergeCell ref="B126:B128"/>
    <mergeCell ref="B129:B131"/>
    <mergeCell ref="B132:B134"/>
    <mergeCell ref="B135:B137"/>
    <mergeCell ref="A138:A149"/>
    <mergeCell ref="B138:B140"/>
    <mergeCell ref="B141:B143"/>
    <mergeCell ref="B144:B146"/>
    <mergeCell ref="B147:B149"/>
    <mergeCell ref="A102:A113"/>
    <mergeCell ref="B102:B104"/>
    <mergeCell ref="B105:B107"/>
    <mergeCell ref="B108:B110"/>
    <mergeCell ref="B111:B113"/>
    <mergeCell ref="A114:A125"/>
    <mergeCell ref="B114:B116"/>
    <mergeCell ref="B117:B119"/>
    <mergeCell ref="B120:B122"/>
    <mergeCell ref="B123:B125"/>
    <mergeCell ref="A78:A89"/>
    <mergeCell ref="B78:B80"/>
    <mergeCell ref="B81:B83"/>
    <mergeCell ref="B84:B86"/>
    <mergeCell ref="B87:B89"/>
    <mergeCell ref="A90:A101"/>
    <mergeCell ref="B90:B92"/>
    <mergeCell ref="B93:B95"/>
    <mergeCell ref="B96:B98"/>
    <mergeCell ref="B99:B101"/>
    <mergeCell ref="A54:A65"/>
    <mergeCell ref="B54:B56"/>
    <mergeCell ref="B57:B59"/>
    <mergeCell ref="B60:B62"/>
    <mergeCell ref="B63:B65"/>
    <mergeCell ref="A66:A77"/>
    <mergeCell ref="B66:B68"/>
    <mergeCell ref="B69:B71"/>
    <mergeCell ref="B72:B74"/>
    <mergeCell ref="B75:B77"/>
    <mergeCell ref="A30:A41"/>
    <mergeCell ref="B30:B32"/>
    <mergeCell ref="B33:B35"/>
    <mergeCell ref="B36:B38"/>
    <mergeCell ref="B39:B41"/>
    <mergeCell ref="A42:A53"/>
    <mergeCell ref="B42:B44"/>
    <mergeCell ref="B45:B47"/>
    <mergeCell ref="B48:B50"/>
    <mergeCell ref="B51:B53"/>
    <mergeCell ref="A6:A17"/>
    <mergeCell ref="B6:B8"/>
    <mergeCell ref="B9:B11"/>
    <mergeCell ref="B12:B14"/>
    <mergeCell ref="B15:B17"/>
    <mergeCell ref="A18:A29"/>
    <mergeCell ref="B18:B20"/>
    <mergeCell ref="B21:B23"/>
    <mergeCell ref="B24:B26"/>
    <mergeCell ref="B27:B29"/>
    <mergeCell ref="A1:S1"/>
    <mergeCell ref="A2:S2"/>
    <mergeCell ref="A3:A5"/>
    <mergeCell ref="B3:B5"/>
    <mergeCell ref="C3:C5"/>
    <mergeCell ref="D3:G4"/>
    <mergeCell ref="H3:O3"/>
    <mergeCell ref="P3:S4"/>
    <mergeCell ref="H4:K4"/>
    <mergeCell ref="L4:O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L63"/>
  <sheetViews>
    <sheetView rightToLeft="1" tabSelected="1" topLeftCell="A37" workbookViewId="0">
      <selection activeCell="E57" sqref="E57"/>
    </sheetView>
  </sheetViews>
  <sheetFormatPr defaultColWidth="20.85546875" defaultRowHeight="36.950000000000003" customHeight="1"/>
  <cols>
    <col min="1" max="1" width="15.28515625" style="282" customWidth="1"/>
    <col min="2" max="2" width="16.28515625" style="282" customWidth="1"/>
    <col min="3" max="3" width="21.5703125" style="282" customWidth="1"/>
    <col min="4" max="4" width="18" style="282" customWidth="1"/>
    <col min="5" max="5" width="21.28515625" style="282" customWidth="1"/>
    <col min="6" max="6" width="25.28515625" style="282" customWidth="1"/>
    <col min="7" max="16384" width="20.85546875" style="282"/>
  </cols>
  <sheetData>
    <row r="1" spans="1:12" ht="36.950000000000003" customHeight="1">
      <c r="A1" s="266" t="s">
        <v>102</v>
      </c>
      <c r="B1" s="266"/>
      <c r="C1" s="266"/>
      <c r="D1" s="266"/>
      <c r="E1" s="266"/>
      <c r="F1" s="266"/>
    </row>
    <row r="2" spans="1:12" ht="27.75" customHeight="1">
      <c r="A2" s="267"/>
      <c r="B2" s="267"/>
      <c r="C2" s="267"/>
      <c r="D2" s="267"/>
      <c r="E2" s="267"/>
      <c r="F2" s="267"/>
      <c r="G2" s="283"/>
      <c r="H2" s="283"/>
      <c r="I2" s="283"/>
      <c r="J2" s="283"/>
      <c r="K2" s="283"/>
      <c r="L2" s="283"/>
    </row>
    <row r="3" spans="1:12" ht="29.25" customHeight="1" thickBot="1">
      <c r="A3" s="268"/>
      <c r="B3" s="268"/>
      <c r="D3" s="269"/>
      <c r="F3" s="270" t="s">
        <v>103</v>
      </c>
      <c r="G3" s="284"/>
      <c r="H3" s="285"/>
      <c r="I3" s="285"/>
      <c r="J3" s="285"/>
      <c r="K3" s="285"/>
      <c r="L3" s="285"/>
    </row>
    <row r="4" spans="1:12" ht="26.25" customHeight="1" thickTop="1">
      <c r="A4" s="221" t="s">
        <v>32</v>
      </c>
      <c r="B4" s="213" t="s">
        <v>104</v>
      </c>
      <c r="C4" s="213" t="s">
        <v>105</v>
      </c>
      <c r="D4" s="213" t="s">
        <v>106</v>
      </c>
      <c r="E4" s="213" t="s">
        <v>107</v>
      </c>
      <c r="F4" s="213" t="s">
        <v>108</v>
      </c>
      <c r="G4" s="284"/>
      <c r="H4" s="285"/>
      <c r="I4" s="285"/>
      <c r="J4" s="285"/>
      <c r="K4" s="285"/>
      <c r="L4" s="285"/>
    </row>
    <row r="5" spans="1:12" ht="26.25" customHeight="1">
      <c r="A5" s="271"/>
      <c r="B5" s="223"/>
      <c r="C5" s="223"/>
      <c r="D5" s="223"/>
      <c r="E5" s="223"/>
      <c r="F5" s="223"/>
      <c r="G5" s="284"/>
      <c r="H5" s="285"/>
      <c r="I5" s="285"/>
      <c r="J5" s="285"/>
      <c r="K5" s="285"/>
      <c r="L5" s="285"/>
    </row>
    <row r="6" spans="1:12" ht="26.25" customHeight="1">
      <c r="A6" s="271"/>
      <c r="B6" s="223"/>
      <c r="C6" s="223"/>
      <c r="D6" s="223"/>
      <c r="E6" s="223"/>
      <c r="F6" s="223"/>
      <c r="G6" s="284"/>
      <c r="H6" s="285"/>
      <c r="I6" s="285"/>
      <c r="J6" s="285"/>
      <c r="K6" s="285"/>
      <c r="L6" s="285"/>
    </row>
    <row r="7" spans="1:12" ht="22.5" customHeight="1" thickBot="1">
      <c r="A7" s="272"/>
      <c r="B7" s="233"/>
      <c r="C7" s="233"/>
      <c r="D7" s="233"/>
      <c r="E7" s="233"/>
      <c r="F7" s="233"/>
      <c r="G7" s="284"/>
      <c r="H7" s="285"/>
      <c r="I7" s="285"/>
      <c r="J7" s="285"/>
      <c r="K7" s="285"/>
      <c r="L7" s="285"/>
    </row>
    <row r="8" spans="1:12" ht="35.1" customHeight="1" thickTop="1">
      <c r="A8" s="246" t="s">
        <v>18</v>
      </c>
      <c r="B8" s="146" t="s">
        <v>6</v>
      </c>
      <c r="C8" s="146">
        <v>0</v>
      </c>
      <c r="D8" s="146">
        <v>0</v>
      </c>
      <c r="E8" s="146">
        <v>0</v>
      </c>
      <c r="F8" s="254">
        <v>0</v>
      </c>
      <c r="G8" s="284"/>
      <c r="H8" s="285"/>
      <c r="I8" s="285"/>
      <c r="J8" s="285"/>
      <c r="K8" s="285"/>
      <c r="L8" s="285"/>
    </row>
    <row r="9" spans="1:12" ht="35.1" customHeight="1">
      <c r="A9" s="239"/>
      <c r="B9" s="148" t="s">
        <v>5</v>
      </c>
      <c r="C9" s="148">
        <v>2804388</v>
      </c>
      <c r="D9" s="148">
        <v>0</v>
      </c>
      <c r="E9" s="148">
        <v>34510</v>
      </c>
      <c r="F9" s="242">
        <f>SUM(C9:E9)</f>
        <v>2838898</v>
      </c>
      <c r="G9" s="284"/>
      <c r="H9" s="285"/>
      <c r="I9" s="285"/>
      <c r="J9" s="285"/>
      <c r="K9" s="285"/>
      <c r="L9" s="285"/>
    </row>
    <row r="10" spans="1:12" ht="35.1" customHeight="1">
      <c r="A10" s="239"/>
      <c r="B10" s="148" t="s">
        <v>4</v>
      </c>
      <c r="C10" s="148">
        <v>0</v>
      </c>
      <c r="D10" s="148">
        <v>0</v>
      </c>
      <c r="E10" s="148">
        <v>0</v>
      </c>
      <c r="F10" s="242">
        <v>0</v>
      </c>
      <c r="G10" s="284"/>
      <c r="H10" s="285"/>
      <c r="I10" s="285"/>
      <c r="J10" s="285"/>
      <c r="K10" s="285"/>
      <c r="L10" s="285"/>
    </row>
    <row r="11" spans="1:12" ht="35.1" customHeight="1">
      <c r="A11" s="243"/>
      <c r="B11" s="153" t="s">
        <v>96</v>
      </c>
      <c r="C11" s="153">
        <f>SUM(C8:C10)</f>
        <v>2804388</v>
      </c>
      <c r="D11" s="153">
        <f>SUM(D8:D10)</f>
        <v>0</v>
      </c>
      <c r="E11" s="153">
        <f>SUM(E8:E10)</f>
        <v>34510</v>
      </c>
      <c r="F11" s="245">
        <f>SUM(F8:F10)</f>
        <v>2838898</v>
      </c>
      <c r="G11" s="284"/>
      <c r="H11" s="285"/>
      <c r="I11" s="285"/>
      <c r="J11" s="285"/>
      <c r="K11" s="285"/>
      <c r="L11" s="285"/>
    </row>
    <row r="12" spans="1:12" ht="35.1" customHeight="1">
      <c r="A12" s="246" t="s">
        <v>109</v>
      </c>
      <c r="B12" s="146" t="s">
        <v>6</v>
      </c>
      <c r="C12" s="146">
        <v>9453500</v>
      </c>
      <c r="D12" s="146">
        <v>541369</v>
      </c>
      <c r="E12" s="146">
        <v>40983</v>
      </c>
      <c r="F12" s="254">
        <f>SUM(C12:E12)</f>
        <v>10035852</v>
      </c>
      <c r="G12" s="284"/>
      <c r="H12" s="285"/>
      <c r="I12" s="285"/>
      <c r="J12" s="285"/>
      <c r="K12" s="285"/>
      <c r="L12" s="285"/>
    </row>
    <row r="13" spans="1:12" ht="35.1" customHeight="1">
      <c r="A13" s="239"/>
      <c r="B13" s="148" t="s">
        <v>5</v>
      </c>
      <c r="C13" s="148">
        <v>35983652</v>
      </c>
      <c r="D13" s="148">
        <v>2070231</v>
      </c>
      <c r="E13" s="148">
        <v>302290</v>
      </c>
      <c r="F13" s="242">
        <f>SUM(C13:E13)</f>
        <v>38356173</v>
      </c>
      <c r="G13" s="284"/>
      <c r="H13" s="285"/>
      <c r="I13" s="285"/>
      <c r="J13" s="285"/>
      <c r="K13" s="285"/>
      <c r="L13" s="285"/>
    </row>
    <row r="14" spans="1:12" ht="35.1" customHeight="1">
      <c r="A14" s="239"/>
      <c r="B14" s="148" t="s">
        <v>4</v>
      </c>
      <c r="C14" s="148">
        <v>33690949</v>
      </c>
      <c r="D14" s="148">
        <v>3382876</v>
      </c>
      <c r="E14" s="148">
        <v>8774244</v>
      </c>
      <c r="F14" s="242">
        <f>SUM(C14:E14)</f>
        <v>45848069</v>
      </c>
      <c r="G14" s="284"/>
      <c r="H14" s="285"/>
      <c r="I14" s="285"/>
      <c r="J14" s="285"/>
      <c r="K14" s="285"/>
      <c r="L14" s="285"/>
    </row>
    <row r="15" spans="1:12" ht="35.1" customHeight="1">
      <c r="A15" s="243"/>
      <c r="B15" s="153" t="s">
        <v>96</v>
      </c>
      <c r="C15" s="153">
        <f>SUM(C12:C14)</f>
        <v>79128101</v>
      </c>
      <c r="D15" s="153">
        <f>SUM(D12:D14)</f>
        <v>5994476</v>
      </c>
      <c r="E15" s="153">
        <f>SUM(E12:E14)</f>
        <v>9117517</v>
      </c>
      <c r="F15" s="245">
        <f>SUM(F12:F14)</f>
        <v>94240094</v>
      </c>
      <c r="G15" s="284"/>
      <c r="H15" s="285"/>
      <c r="I15" s="285"/>
      <c r="J15" s="285"/>
      <c r="K15" s="285"/>
      <c r="L15" s="285"/>
    </row>
    <row r="16" spans="1:12" ht="35.1" customHeight="1">
      <c r="A16" s="246" t="s">
        <v>110</v>
      </c>
      <c r="B16" s="146" t="s">
        <v>6</v>
      </c>
      <c r="C16" s="146">
        <v>0</v>
      </c>
      <c r="D16" s="146">
        <v>0</v>
      </c>
      <c r="E16" s="146">
        <v>0</v>
      </c>
      <c r="F16" s="254">
        <v>0</v>
      </c>
    </row>
    <row r="17" spans="1:7" ht="36.950000000000003" customHeight="1">
      <c r="A17" s="239"/>
      <c r="B17" s="148" t="s">
        <v>5</v>
      </c>
      <c r="C17" s="148">
        <v>1426875</v>
      </c>
      <c r="D17" s="148">
        <v>0</v>
      </c>
      <c r="E17" s="148">
        <v>184300</v>
      </c>
      <c r="F17" s="242">
        <f>SUM(C17:E17)</f>
        <v>1611175</v>
      </c>
    </row>
    <row r="18" spans="1:7" ht="36.950000000000003" customHeight="1">
      <c r="A18" s="239"/>
      <c r="B18" s="148" t="s">
        <v>4</v>
      </c>
      <c r="C18" s="148">
        <v>0</v>
      </c>
      <c r="D18" s="148">
        <v>0</v>
      </c>
      <c r="E18" s="148">
        <v>0</v>
      </c>
      <c r="F18" s="242">
        <v>0</v>
      </c>
    </row>
    <row r="19" spans="1:7" ht="36.950000000000003" customHeight="1">
      <c r="A19" s="243"/>
      <c r="B19" s="153" t="s">
        <v>96</v>
      </c>
      <c r="C19" s="153">
        <f>SUM(C16:C18)</f>
        <v>1426875</v>
      </c>
      <c r="D19" s="153">
        <f>SUM(D16:D18)</f>
        <v>0</v>
      </c>
      <c r="E19" s="153">
        <f>SUM(E16:E18)</f>
        <v>184300</v>
      </c>
      <c r="F19" s="245">
        <f>SUM(F16:F18)</f>
        <v>1611175</v>
      </c>
    </row>
    <row r="20" spans="1:7" ht="36.950000000000003" customHeight="1">
      <c r="A20" s="237" t="s">
        <v>111</v>
      </c>
      <c r="B20" s="160" t="s">
        <v>6</v>
      </c>
      <c r="C20" s="160">
        <v>0</v>
      </c>
      <c r="D20" s="160">
        <v>0</v>
      </c>
      <c r="E20" s="160">
        <v>0</v>
      </c>
      <c r="F20" s="241">
        <v>0</v>
      </c>
    </row>
    <row r="21" spans="1:7" ht="36.950000000000003" customHeight="1">
      <c r="A21" s="239"/>
      <c r="B21" s="148" t="s">
        <v>5</v>
      </c>
      <c r="C21" s="148">
        <v>190954172</v>
      </c>
      <c r="D21" s="148">
        <v>339883</v>
      </c>
      <c r="E21" s="148">
        <v>257400</v>
      </c>
      <c r="F21" s="242">
        <f>SUM(C21:E21)</f>
        <v>191551455</v>
      </c>
    </row>
    <row r="22" spans="1:7" ht="36.950000000000003" customHeight="1">
      <c r="A22" s="239"/>
      <c r="B22" s="148" t="s">
        <v>4</v>
      </c>
      <c r="C22" s="148">
        <v>0</v>
      </c>
      <c r="D22" s="148">
        <v>0</v>
      </c>
      <c r="E22" s="148">
        <v>0</v>
      </c>
      <c r="F22" s="242">
        <f>SUM(C22:E22)</f>
        <v>0</v>
      </c>
    </row>
    <row r="23" spans="1:7" ht="36.950000000000003" customHeight="1">
      <c r="A23" s="243"/>
      <c r="B23" s="153" t="s">
        <v>96</v>
      </c>
      <c r="C23" s="148">
        <f>SUM(C20:C22)</f>
        <v>190954172</v>
      </c>
      <c r="D23" s="153">
        <f>SUM(D20:D22)</f>
        <v>339883</v>
      </c>
      <c r="E23" s="153">
        <f>SUM(E20:E22)</f>
        <v>257400</v>
      </c>
      <c r="F23" s="242">
        <f>SUM(C23:E23)</f>
        <v>191551455</v>
      </c>
      <c r="G23" s="136"/>
    </row>
    <row r="24" spans="1:7" ht="36.950000000000003" customHeight="1">
      <c r="A24" s="246" t="s">
        <v>112</v>
      </c>
      <c r="B24" s="146" t="s">
        <v>6</v>
      </c>
      <c r="C24" s="146">
        <v>0</v>
      </c>
      <c r="D24" s="146">
        <v>0</v>
      </c>
      <c r="E24" s="146">
        <v>0</v>
      </c>
      <c r="F24" s="254">
        <v>0</v>
      </c>
    </row>
    <row r="25" spans="1:7" ht="36.950000000000003" customHeight="1">
      <c r="A25" s="239"/>
      <c r="B25" s="148" t="s">
        <v>5</v>
      </c>
      <c r="C25" s="273">
        <v>5117020</v>
      </c>
      <c r="D25" s="273">
        <v>33260</v>
      </c>
      <c r="E25" s="273">
        <v>53000</v>
      </c>
      <c r="F25" s="274">
        <f>SUM(C25:E25)</f>
        <v>5203280</v>
      </c>
    </row>
    <row r="26" spans="1:7" ht="36.950000000000003" customHeight="1">
      <c r="A26" s="239"/>
      <c r="B26" s="148" t="s">
        <v>4</v>
      </c>
      <c r="C26" s="148">
        <v>0</v>
      </c>
      <c r="D26" s="148">
        <v>0</v>
      </c>
      <c r="E26" s="148">
        <v>0</v>
      </c>
      <c r="F26" s="242">
        <v>0</v>
      </c>
    </row>
    <row r="27" spans="1:7" ht="36.950000000000003" customHeight="1">
      <c r="A27" s="243"/>
      <c r="B27" s="153" t="s">
        <v>96</v>
      </c>
      <c r="C27" s="275">
        <f>SUM(C24:C26)</f>
        <v>5117020</v>
      </c>
      <c r="D27" s="275">
        <f>SUM(D24:D26)</f>
        <v>33260</v>
      </c>
      <c r="E27" s="275">
        <f>SUM(E24:E26)</f>
        <v>53000</v>
      </c>
      <c r="F27" s="276">
        <f>SUM(F24:F26)</f>
        <v>5203280</v>
      </c>
    </row>
    <row r="28" spans="1:7" ht="36.950000000000003" customHeight="1">
      <c r="A28" s="246" t="s">
        <v>113</v>
      </c>
      <c r="B28" s="146" t="s">
        <v>6</v>
      </c>
      <c r="C28" s="146">
        <v>0</v>
      </c>
      <c r="D28" s="146">
        <v>0</v>
      </c>
      <c r="E28" s="146">
        <v>0</v>
      </c>
      <c r="F28" s="254">
        <v>0</v>
      </c>
    </row>
    <row r="29" spans="1:7" ht="36.950000000000003" customHeight="1">
      <c r="A29" s="239"/>
      <c r="B29" s="148" t="s">
        <v>5</v>
      </c>
      <c r="C29" s="148">
        <v>84596097</v>
      </c>
      <c r="D29" s="148">
        <v>0</v>
      </c>
      <c r="E29" s="148">
        <v>2786500</v>
      </c>
      <c r="F29" s="242">
        <f>SUM(C29:E29)</f>
        <v>87382597</v>
      </c>
    </row>
    <row r="30" spans="1:7" ht="36.950000000000003" customHeight="1">
      <c r="A30" s="239"/>
      <c r="B30" s="148" t="s">
        <v>4</v>
      </c>
      <c r="C30" s="148">
        <v>0</v>
      </c>
      <c r="D30" s="148">
        <v>0</v>
      </c>
      <c r="E30" s="148">
        <v>0</v>
      </c>
      <c r="F30" s="242">
        <v>0</v>
      </c>
    </row>
    <row r="31" spans="1:7" ht="36.950000000000003" customHeight="1">
      <c r="A31" s="243"/>
      <c r="B31" s="153" t="s">
        <v>96</v>
      </c>
      <c r="C31" s="153">
        <f>SUM(C28:C30)</f>
        <v>84596097</v>
      </c>
      <c r="D31" s="275">
        <f>SUM(D28:D30)</f>
        <v>0</v>
      </c>
      <c r="E31" s="153">
        <f>SUM(E28:E30)</f>
        <v>2786500</v>
      </c>
      <c r="F31" s="245">
        <f>SUM(F28:F30)</f>
        <v>87382597</v>
      </c>
    </row>
    <row r="32" spans="1:7" ht="36.950000000000003" customHeight="1">
      <c r="A32" s="246" t="s">
        <v>114</v>
      </c>
      <c r="B32" s="146" t="s">
        <v>6</v>
      </c>
      <c r="C32" s="146">
        <v>0</v>
      </c>
      <c r="D32" s="146">
        <v>0</v>
      </c>
      <c r="E32" s="146"/>
      <c r="F32" s="254">
        <v>0</v>
      </c>
    </row>
    <row r="33" spans="1:6" ht="36.950000000000003" customHeight="1">
      <c r="A33" s="239"/>
      <c r="B33" s="148" t="s">
        <v>5</v>
      </c>
      <c r="C33" s="148">
        <v>604776</v>
      </c>
      <c r="D33" s="148">
        <v>110500</v>
      </c>
      <c r="E33" s="148">
        <v>24500</v>
      </c>
      <c r="F33" s="242">
        <f>SUM(C33:E33)</f>
        <v>739776</v>
      </c>
    </row>
    <row r="34" spans="1:6" ht="36.950000000000003" customHeight="1">
      <c r="A34" s="239"/>
      <c r="B34" s="148" t="s">
        <v>4</v>
      </c>
      <c r="C34" s="148">
        <v>0</v>
      </c>
      <c r="D34" s="148">
        <v>0</v>
      </c>
      <c r="E34" s="148">
        <v>0</v>
      </c>
      <c r="F34" s="242">
        <v>0</v>
      </c>
    </row>
    <row r="35" spans="1:6" ht="36.950000000000003" customHeight="1">
      <c r="A35" s="243"/>
      <c r="B35" s="153" t="s">
        <v>96</v>
      </c>
      <c r="C35" s="153">
        <f>SUM(C32:C34)</f>
        <v>604776</v>
      </c>
      <c r="D35" s="153">
        <f>SUM(D32:D34)</f>
        <v>110500</v>
      </c>
      <c r="E35" s="153">
        <f>SUM(E32:E34)</f>
        <v>24500</v>
      </c>
      <c r="F35" s="245">
        <f>SUM(F32:F34)</f>
        <v>739776</v>
      </c>
    </row>
    <row r="36" spans="1:6" ht="36.950000000000003" customHeight="1">
      <c r="A36" s="246" t="s">
        <v>115</v>
      </c>
      <c r="B36" s="146" t="s">
        <v>6</v>
      </c>
      <c r="C36" s="146">
        <v>0</v>
      </c>
      <c r="D36" s="146">
        <v>0</v>
      </c>
      <c r="E36" s="146">
        <v>0</v>
      </c>
      <c r="F36" s="254">
        <v>0</v>
      </c>
    </row>
    <row r="37" spans="1:6" ht="36.950000000000003" customHeight="1">
      <c r="A37" s="239"/>
      <c r="B37" s="148" t="s">
        <v>5</v>
      </c>
      <c r="C37" s="148">
        <v>820743</v>
      </c>
      <c r="D37" s="148">
        <v>249942</v>
      </c>
      <c r="E37" s="148">
        <v>211500</v>
      </c>
      <c r="F37" s="242">
        <f>SUM(C37:E37)</f>
        <v>1282185</v>
      </c>
    </row>
    <row r="38" spans="1:6" ht="36.950000000000003" customHeight="1">
      <c r="A38" s="239"/>
      <c r="B38" s="148" t="s">
        <v>4</v>
      </c>
      <c r="C38" s="148">
        <v>0</v>
      </c>
      <c r="D38" s="148">
        <v>0</v>
      </c>
      <c r="E38" s="148">
        <v>0</v>
      </c>
      <c r="F38" s="242">
        <v>0</v>
      </c>
    </row>
    <row r="39" spans="1:6" ht="36.950000000000003" customHeight="1">
      <c r="A39" s="243"/>
      <c r="B39" s="153" t="s">
        <v>96</v>
      </c>
      <c r="C39" s="153">
        <f>SUM(C36:C38)</f>
        <v>820743</v>
      </c>
      <c r="D39" s="153">
        <f>SUM(D36:D38)</f>
        <v>249942</v>
      </c>
      <c r="E39" s="153">
        <f>SUM(E36:E38)</f>
        <v>211500</v>
      </c>
      <c r="F39" s="245">
        <f>SUM(F36:F38)</f>
        <v>1282185</v>
      </c>
    </row>
    <row r="40" spans="1:6" ht="36.950000000000003" customHeight="1">
      <c r="A40" s="246" t="s">
        <v>116</v>
      </c>
      <c r="B40" s="146" t="s">
        <v>6</v>
      </c>
      <c r="C40" s="146">
        <v>0</v>
      </c>
      <c r="D40" s="146">
        <v>0</v>
      </c>
      <c r="E40" s="146">
        <v>0</v>
      </c>
      <c r="F40" s="254">
        <v>0</v>
      </c>
    </row>
    <row r="41" spans="1:6" ht="36.950000000000003" customHeight="1">
      <c r="A41" s="239"/>
      <c r="B41" s="148" t="s">
        <v>5</v>
      </c>
      <c r="C41" s="148">
        <v>502315</v>
      </c>
      <c r="D41" s="148">
        <v>0</v>
      </c>
      <c r="E41" s="148">
        <v>5320</v>
      </c>
      <c r="F41" s="242">
        <f>SUM(C41:E41)</f>
        <v>507635</v>
      </c>
    </row>
    <row r="42" spans="1:6" ht="36.950000000000003" customHeight="1">
      <c r="A42" s="239"/>
      <c r="B42" s="148" t="s">
        <v>4</v>
      </c>
      <c r="C42" s="148">
        <v>0</v>
      </c>
      <c r="D42" s="148">
        <v>0</v>
      </c>
      <c r="E42" s="148">
        <v>0</v>
      </c>
      <c r="F42" s="242">
        <v>0</v>
      </c>
    </row>
    <row r="43" spans="1:6" ht="36.950000000000003" customHeight="1">
      <c r="A43" s="243"/>
      <c r="B43" s="153" t="s">
        <v>96</v>
      </c>
      <c r="C43" s="153">
        <f>SUM(C40:C42)</f>
        <v>502315</v>
      </c>
      <c r="D43" s="153">
        <f>SUM(D40:D42)</f>
        <v>0</v>
      </c>
      <c r="E43" s="153">
        <f>SUM(E40:E42)</f>
        <v>5320</v>
      </c>
      <c r="F43" s="245">
        <f>SUM(F40:F42)</f>
        <v>507635</v>
      </c>
    </row>
    <row r="44" spans="1:6" ht="36.950000000000003" customHeight="1">
      <c r="A44" s="246" t="s">
        <v>117</v>
      </c>
      <c r="B44" s="146" t="s">
        <v>6</v>
      </c>
      <c r="C44" s="146">
        <v>0</v>
      </c>
      <c r="D44" s="146">
        <v>0</v>
      </c>
      <c r="E44" s="146"/>
      <c r="F44" s="254">
        <v>0</v>
      </c>
    </row>
    <row r="45" spans="1:6" ht="36.950000000000003" customHeight="1">
      <c r="A45" s="239"/>
      <c r="B45" s="148" t="s">
        <v>5</v>
      </c>
      <c r="C45" s="148">
        <v>803770</v>
      </c>
      <c r="D45" s="148">
        <v>55300</v>
      </c>
      <c r="E45" s="148">
        <v>30000</v>
      </c>
      <c r="F45" s="242">
        <f>SUM(C45:E45)</f>
        <v>889070</v>
      </c>
    </row>
    <row r="46" spans="1:6" ht="36.950000000000003" customHeight="1">
      <c r="A46" s="239"/>
      <c r="B46" s="148" t="s">
        <v>4</v>
      </c>
      <c r="C46" s="148">
        <v>0</v>
      </c>
      <c r="D46" s="148">
        <v>0</v>
      </c>
      <c r="E46" s="148">
        <v>0</v>
      </c>
      <c r="F46" s="242">
        <v>0</v>
      </c>
    </row>
    <row r="47" spans="1:6" ht="36.950000000000003" customHeight="1">
      <c r="A47" s="243"/>
      <c r="B47" s="153" t="s">
        <v>96</v>
      </c>
      <c r="C47" s="153">
        <f>SUM(C44:C46)</f>
        <v>803770</v>
      </c>
      <c r="D47" s="153">
        <f>SUM(D44:D46)</f>
        <v>55300</v>
      </c>
      <c r="E47" s="153">
        <f>SUM(E44:E46)</f>
        <v>30000</v>
      </c>
      <c r="F47" s="245">
        <f>SUM(F44:F46)</f>
        <v>889070</v>
      </c>
    </row>
    <row r="48" spans="1:6" ht="36.950000000000003" customHeight="1">
      <c r="A48" s="246" t="s">
        <v>118</v>
      </c>
      <c r="B48" s="146" t="s">
        <v>6</v>
      </c>
      <c r="C48" s="146">
        <v>0</v>
      </c>
      <c r="D48" s="146">
        <v>0</v>
      </c>
      <c r="E48" s="146">
        <v>0</v>
      </c>
      <c r="F48" s="254">
        <v>0</v>
      </c>
    </row>
    <row r="49" spans="1:7" ht="36.950000000000003" customHeight="1">
      <c r="A49" s="239"/>
      <c r="B49" s="148" t="s">
        <v>5</v>
      </c>
      <c r="C49" s="148">
        <v>24549447</v>
      </c>
      <c r="D49" s="148">
        <v>3172871</v>
      </c>
      <c r="E49" s="148">
        <v>3230295</v>
      </c>
      <c r="F49" s="242">
        <f t="shared" ref="F49:F54" si="0">SUM(C49:E49)</f>
        <v>30952613</v>
      </c>
    </row>
    <row r="50" spans="1:7" ht="36.950000000000003" customHeight="1">
      <c r="A50" s="239"/>
      <c r="B50" s="148" t="s">
        <v>4</v>
      </c>
      <c r="C50" s="148">
        <v>0</v>
      </c>
      <c r="D50" s="148">
        <v>0</v>
      </c>
      <c r="E50" s="148">
        <v>0</v>
      </c>
      <c r="F50" s="242">
        <f t="shared" si="0"/>
        <v>0</v>
      </c>
      <c r="G50" s="135"/>
    </row>
    <row r="51" spans="1:7" ht="36.950000000000003" customHeight="1">
      <c r="A51" s="243"/>
      <c r="B51" s="153" t="s">
        <v>96</v>
      </c>
      <c r="C51" s="153">
        <f>SUM(C48:C50)</f>
        <v>24549447</v>
      </c>
      <c r="D51" s="153">
        <f>SUM(D48:D50)</f>
        <v>3172871</v>
      </c>
      <c r="E51" s="153">
        <f>SUM(E48:E50)</f>
        <v>3230295</v>
      </c>
      <c r="F51" s="242">
        <f t="shared" si="0"/>
        <v>30952613</v>
      </c>
      <c r="G51" s="135"/>
    </row>
    <row r="52" spans="1:7" ht="36.950000000000003" customHeight="1">
      <c r="A52" s="246" t="s">
        <v>7</v>
      </c>
      <c r="B52" s="146" t="s">
        <v>6</v>
      </c>
      <c r="C52" s="146">
        <f t="shared" ref="C52:E54" si="1">C8+C12+C16+C20+C24+C28+C32+C36+C40+C44+C48</f>
        <v>9453500</v>
      </c>
      <c r="D52" s="146">
        <f t="shared" si="1"/>
        <v>541369</v>
      </c>
      <c r="E52" s="146">
        <f t="shared" si="1"/>
        <v>40983</v>
      </c>
      <c r="F52" s="146">
        <f t="shared" si="0"/>
        <v>10035852</v>
      </c>
    </row>
    <row r="53" spans="1:7" ht="36.950000000000003" customHeight="1">
      <c r="A53" s="239"/>
      <c r="B53" s="148" t="s">
        <v>5</v>
      </c>
      <c r="C53" s="148">
        <f t="shared" si="1"/>
        <v>348163255</v>
      </c>
      <c r="D53" s="148">
        <f t="shared" si="1"/>
        <v>6031987</v>
      </c>
      <c r="E53" s="148">
        <f t="shared" si="1"/>
        <v>7119615</v>
      </c>
      <c r="F53" s="148">
        <f t="shared" si="0"/>
        <v>361314857</v>
      </c>
    </row>
    <row r="54" spans="1:7" ht="36.950000000000003" customHeight="1">
      <c r="A54" s="239"/>
      <c r="B54" s="148" t="s">
        <v>4</v>
      </c>
      <c r="C54" s="148">
        <f t="shared" si="1"/>
        <v>33690949</v>
      </c>
      <c r="D54" s="148">
        <f t="shared" si="1"/>
        <v>3382876</v>
      </c>
      <c r="E54" s="148">
        <f t="shared" si="1"/>
        <v>8774244</v>
      </c>
      <c r="F54" s="148">
        <f t="shared" si="0"/>
        <v>45848069</v>
      </c>
    </row>
    <row r="55" spans="1:7" ht="36.950000000000003" customHeight="1" thickBot="1">
      <c r="A55" s="255"/>
      <c r="B55" s="161" t="s">
        <v>96</v>
      </c>
      <c r="C55" s="161">
        <f>SUM(C52:C54)</f>
        <v>391307704</v>
      </c>
      <c r="D55" s="161">
        <f>SUM(D52:D54)</f>
        <v>9956232</v>
      </c>
      <c r="E55" s="161">
        <f>SUM(E52:E54)</f>
        <v>15934842</v>
      </c>
      <c r="F55" s="277">
        <f>SUM(F52:F54)</f>
        <v>417198778</v>
      </c>
    </row>
    <row r="56" spans="1:7" ht="36.950000000000003" customHeight="1" thickTop="1">
      <c r="C56" s="278"/>
      <c r="D56" s="136"/>
      <c r="E56" s="136"/>
      <c r="F56" s="278"/>
    </row>
    <row r="57" spans="1:7" ht="36.950000000000003" customHeight="1">
      <c r="D57" s="279"/>
      <c r="F57" s="280"/>
    </row>
    <row r="58" spans="1:7" ht="36.950000000000003" customHeight="1">
      <c r="F58" s="286"/>
    </row>
    <row r="59" spans="1:7" ht="36.950000000000003" customHeight="1">
      <c r="C59" s="136"/>
      <c r="D59" s="136"/>
      <c r="E59" s="136"/>
      <c r="F59" s="136"/>
    </row>
    <row r="60" spans="1:7" ht="36.950000000000003" customHeight="1">
      <c r="F60" s="281"/>
    </row>
    <row r="61" spans="1:7" ht="36.950000000000003" customHeight="1">
      <c r="C61" s="281"/>
      <c r="D61" s="281"/>
      <c r="E61" s="281"/>
      <c r="F61" s="281"/>
    </row>
    <row r="62" spans="1:7" ht="36.950000000000003" customHeight="1">
      <c r="C62" s="203"/>
      <c r="D62" s="203"/>
      <c r="E62" s="203"/>
      <c r="F62" s="203"/>
    </row>
    <row r="63" spans="1:7" ht="36.950000000000003" customHeight="1">
      <c r="F63" s="203"/>
    </row>
  </sheetData>
  <mergeCells count="21">
    <mergeCell ref="A32:A35"/>
    <mergeCell ref="A36:A39"/>
    <mergeCell ref="A40:A43"/>
    <mergeCell ref="A44:A47"/>
    <mergeCell ref="A48:A51"/>
    <mergeCell ref="A52:A55"/>
    <mergeCell ref="A8:A11"/>
    <mergeCell ref="A12:A15"/>
    <mergeCell ref="A16:A19"/>
    <mergeCell ref="A20:A23"/>
    <mergeCell ref="A24:A27"/>
    <mergeCell ref="A28:A31"/>
    <mergeCell ref="A1:F1"/>
    <mergeCell ref="A2:F2"/>
    <mergeCell ref="A3:B3"/>
    <mergeCell ref="A4:A7"/>
    <mergeCell ref="B4:B7"/>
    <mergeCell ref="C4:C7"/>
    <mergeCell ref="D4:D7"/>
    <mergeCell ref="E4:E7"/>
    <mergeCell ref="F4:F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الاجور والمزايا للعاملين</vt:lpstr>
      <vt:lpstr>المؤشرات الاجمالية للفنادق</vt:lpstr>
      <vt:lpstr>حسب المحافظات</vt:lpstr>
      <vt:lpstr>عدد الفنادق والشقق والاسرة </vt:lpstr>
      <vt:lpstr>عدد الفنادق حسب التصنيف</vt:lpstr>
      <vt:lpstr>عدد المشتغلين</vt:lpstr>
      <vt:lpstr>قيمة اجمالي الايرادات</vt:lpstr>
      <vt:lpstr>'الاجور والمزايا للعاملين'!Print_Area</vt:lpstr>
      <vt:lpstr>'الاجور والمزايا للعاملين'!Print_Titles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Ibtehal Haseen</dc:creator>
  <cp:lastModifiedBy>internet</cp:lastModifiedBy>
  <cp:lastPrinted>2016-09-20T06:59:28Z</cp:lastPrinted>
  <dcterms:created xsi:type="dcterms:W3CDTF">2016-09-20T06:57:37Z</dcterms:created>
  <dcterms:modified xsi:type="dcterms:W3CDTF">2018-03-05T09:12:52Z</dcterms:modified>
</cp:coreProperties>
</file>