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10920" activeTab="4"/>
  </bookViews>
  <sheets>
    <sheet name="1" sheetId="10" r:id="rId1"/>
    <sheet name="2&amp;3" sheetId="5" r:id="rId2"/>
    <sheet name="4" sheetId="14" r:id="rId3"/>
    <sheet name="5" sheetId="4" r:id="rId4"/>
    <sheet name="6" sheetId="16" r:id="rId5"/>
    <sheet name="7" sheetId="8" r:id="rId6"/>
    <sheet name="8" sheetId="11" r:id="rId7"/>
    <sheet name="9" sheetId="15" r:id="rId8"/>
  </sheets>
  <definedNames>
    <definedName name="_xlnm._FilterDatabase" localSheetId="6" hidden="1">'8'!#REF!</definedName>
  </definedNames>
  <calcPr calcId="145621"/>
</workbook>
</file>

<file path=xl/calcChain.xml><?xml version="1.0" encoding="utf-8"?>
<calcChain xmlns="http://schemas.openxmlformats.org/spreadsheetml/2006/main">
  <c r="G15" i="10" l="1"/>
  <c r="G6" i="10" l="1"/>
  <c r="G13" i="10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5" i="14"/>
  <c r="E8" i="5"/>
  <c r="F11" i="5"/>
  <c r="E11" i="5"/>
  <c r="C19" i="8"/>
  <c r="G11" i="10"/>
  <c r="G14" i="10"/>
  <c r="G5" i="10"/>
  <c r="G7" i="10"/>
  <c r="G8" i="10"/>
  <c r="G9" i="10"/>
  <c r="G10" i="10"/>
  <c r="G12" i="10"/>
  <c r="G4" i="10"/>
  <c r="E12" i="16"/>
  <c r="F12" i="16"/>
  <c r="D23" i="15"/>
  <c r="C23" i="15"/>
  <c r="E20" i="11"/>
  <c r="D20" i="11"/>
  <c r="C20" i="11"/>
  <c r="B20" i="11"/>
  <c r="F22" i="4"/>
  <c r="E22" i="4" l="1"/>
  <c r="D22" i="4" l="1"/>
  <c r="C22" i="4"/>
  <c r="B22" i="4"/>
</calcChain>
</file>

<file path=xl/sharedStrings.xml><?xml version="1.0" encoding="utf-8"?>
<sst xmlns="http://schemas.openxmlformats.org/spreadsheetml/2006/main" count="200" uniqueCount="152">
  <si>
    <t>(مليون دينار)</t>
  </si>
  <si>
    <t xml:space="preserve">التفاصيل </t>
  </si>
  <si>
    <t>المعالجة الطبية</t>
  </si>
  <si>
    <t>مخصصات تعويضية</t>
  </si>
  <si>
    <t>كـساوي</t>
  </si>
  <si>
    <t>نقل العاملين</t>
  </si>
  <si>
    <t>التأمين</t>
  </si>
  <si>
    <t>المكافأت والحوافز</t>
  </si>
  <si>
    <t>الضمان الاجتماعي</t>
  </si>
  <si>
    <t>المجموع</t>
  </si>
  <si>
    <t xml:space="preserve">فوائد وايجارات الاراضي </t>
  </si>
  <si>
    <t>مصروفات خدمية متنوعة</t>
  </si>
  <si>
    <t>إستئجارموجودات ثابتة</t>
  </si>
  <si>
    <t>نقل وأيفاد وإتصالات</t>
  </si>
  <si>
    <t>دعاية وطبع وضيافة</t>
  </si>
  <si>
    <t>خدمات الصيانة</t>
  </si>
  <si>
    <t>الماء والكهرباء</t>
  </si>
  <si>
    <t>تجهيزالعاملين</t>
  </si>
  <si>
    <t xml:space="preserve">المتنوعات </t>
  </si>
  <si>
    <t>ادوات احتياطية</t>
  </si>
  <si>
    <t>الوقود والزيوت</t>
  </si>
  <si>
    <t xml:space="preserve">الخامات والمواد الاولية </t>
  </si>
  <si>
    <t xml:space="preserve">المستلزمات </t>
  </si>
  <si>
    <t xml:space="preserve">  ( مليون دينار )</t>
  </si>
  <si>
    <t xml:space="preserve">محطات كهرومائية </t>
  </si>
  <si>
    <t>محطات غازية</t>
  </si>
  <si>
    <t>محطات بخارية</t>
  </si>
  <si>
    <t xml:space="preserve"> محطات التوليد </t>
  </si>
  <si>
    <t>كمية الكهرباء المستوردة من كردستان(م.و.س)</t>
  </si>
  <si>
    <t>الاستهلاك الداخلي والضائعات في شبكات التوزيع</t>
  </si>
  <si>
    <t>الاستهلاك الداخلي والضائعات في شبكات النقل</t>
  </si>
  <si>
    <t>الاستهلاك الداخلي والضائعات في محطات الانتاج</t>
  </si>
  <si>
    <t>التفاصيل</t>
  </si>
  <si>
    <t>المستورد من كردستان</t>
  </si>
  <si>
    <t>الشركات العامة</t>
  </si>
  <si>
    <t xml:space="preserve">الاجور </t>
  </si>
  <si>
    <t>(بالمليون دينار)</t>
  </si>
  <si>
    <t>الانتاج</t>
  </si>
  <si>
    <t>النقل</t>
  </si>
  <si>
    <t>التوزيع</t>
  </si>
  <si>
    <t>الساند</t>
  </si>
  <si>
    <t>الشركة العامة لانتاج الطاقة الكهربائية / الوسطى</t>
  </si>
  <si>
    <t>الشركة العامة لانتاج الطاقة الكهربائية / الفرات الاوسط</t>
  </si>
  <si>
    <t>الشركة العامة لانتاج الطاقة الكهربائية/ الشمالية</t>
  </si>
  <si>
    <t>الشركة العامة لانتاج الطاقة الكهربائية / الجنوب</t>
  </si>
  <si>
    <t>الشركة العامة لنقل الطاقة الكهربائية / الوسطى</t>
  </si>
  <si>
    <t>الشركة العامة لنقل الطاقة الكهربائية / الفرات الاوسط</t>
  </si>
  <si>
    <t>الشركة العامة لنقل الطاقة الكهربائية/الجنوب</t>
  </si>
  <si>
    <t>الشركة العامة لنقل الطاقة الكهربائية /الشمالية</t>
  </si>
  <si>
    <t>الشركة العامة لتوزيع الطاقة الكهربائية /الوسطى</t>
  </si>
  <si>
    <t>الشركة العامة لتوزيع لطاقة الكهربائية /الشمالية</t>
  </si>
  <si>
    <t>الشركة العامة لتوزيع الطاقة الكهربائية/ الجنوب</t>
  </si>
  <si>
    <t>جدول (7)</t>
  </si>
  <si>
    <t>جدول (2)</t>
  </si>
  <si>
    <t>المؤشرات</t>
  </si>
  <si>
    <t>المحافظة</t>
  </si>
  <si>
    <t>400 kv</t>
  </si>
  <si>
    <t>132 kv</t>
  </si>
  <si>
    <t>العدد</t>
  </si>
  <si>
    <t>السعة التصميمية (M.V.A)</t>
  </si>
  <si>
    <t>بغداد</t>
  </si>
  <si>
    <t>نينوى</t>
  </si>
  <si>
    <t>كركوك</t>
  </si>
  <si>
    <t>صلاح الدين</t>
  </si>
  <si>
    <t>النجف</t>
  </si>
  <si>
    <t>كربلاء</t>
  </si>
  <si>
    <t>بابل</t>
  </si>
  <si>
    <t>القادسية</t>
  </si>
  <si>
    <t>الانبار</t>
  </si>
  <si>
    <t>ديالى</t>
  </si>
  <si>
    <t>واسط</t>
  </si>
  <si>
    <t>البصرة</t>
  </si>
  <si>
    <t>ذي قار</t>
  </si>
  <si>
    <t>ميسان</t>
  </si>
  <si>
    <t>المثنى</t>
  </si>
  <si>
    <t>الشركات</t>
  </si>
  <si>
    <t xml:space="preserve">محطات التحويل KV ( 11/33) </t>
  </si>
  <si>
    <t>السعة ( M.V.A)</t>
  </si>
  <si>
    <t>الرصافة</t>
  </si>
  <si>
    <t>الكرخ</t>
  </si>
  <si>
    <t>الصدر</t>
  </si>
  <si>
    <t>الفرات الاعلى</t>
  </si>
  <si>
    <t>توزيع بغداد</t>
  </si>
  <si>
    <t>توزيع الشمال</t>
  </si>
  <si>
    <t>الديوانية</t>
  </si>
  <si>
    <t>توزيع الوسط</t>
  </si>
  <si>
    <t>توزيع الجنوب</t>
  </si>
  <si>
    <t>منزلي</t>
  </si>
  <si>
    <t>تجاري</t>
  </si>
  <si>
    <t>صناعي</t>
  </si>
  <si>
    <t>حكومي</t>
  </si>
  <si>
    <t>زراعي</t>
  </si>
  <si>
    <t>المتجاوزين</t>
  </si>
  <si>
    <t>المثتى</t>
  </si>
  <si>
    <t>كمية الكهرباء المباعة للمستهلكين ( م.و.س)</t>
  </si>
  <si>
    <t xml:space="preserve"> الايرادات المتحققة للمنظومة الكهربائية (مليار دينار)</t>
  </si>
  <si>
    <t>الاجور المدفوعة للمشتغلين ( مليار دينار)</t>
  </si>
  <si>
    <t>%</t>
  </si>
  <si>
    <t>جدول (1)</t>
  </si>
  <si>
    <t>جدول (3)</t>
  </si>
  <si>
    <t>جدول (4)</t>
  </si>
  <si>
    <t>جدول (5)</t>
  </si>
  <si>
    <t>جدول (6)</t>
  </si>
  <si>
    <t>جدول (8)</t>
  </si>
  <si>
    <t xml:space="preserve">الكمية (م.و.س) </t>
  </si>
  <si>
    <t>مشتريات لغرض البيع</t>
  </si>
  <si>
    <t xml:space="preserve">الاندثارات </t>
  </si>
  <si>
    <t>المساهمة في نفقات الوحدة المركزية</t>
  </si>
  <si>
    <t>مصروفات تحويلية متنوعة</t>
  </si>
  <si>
    <t>المصروفات الاخرى</t>
  </si>
  <si>
    <t>ابحاث واستشارات</t>
  </si>
  <si>
    <t>عدد المحطات (التوليد او الانتاج)</t>
  </si>
  <si>
    <t>اعداد المستهلكين</t>
  </si>
  <si>
    <t>المحافظات</t>
  </si>
  <si>
    <t xml:space="preserve"> كمية المحطات + الديزلات (2)</t>
  </si>
  <si>
    <t>كمية الكهرباء المستوردة + الاستثمار (3)</t>
  </si>
  <si>
    <t>(7) نسبة التغير مقربة الى اقرب مرتبة عشرية</t>
  </si>
  <si>
    <t>(4) قيمة المستلزمات كلية</t>
  </si>
  <si>
    <t>(5) قيمة المستلزمات مطروح منها الاندثارات والمصروفات التحويلية الاخرى</t>
  </si>
  <si>
    <t>تم تقدير عدد المشتغلين لعدم ورودها من المصدر  (6)</t>
  </si>
  <si>
    <t xml:space="preserve">نسبة التغير </t>
  </si>
  <si>
    <t>عدد الوحدات (توزيع الطاقة الكهربائية) م.و.س حسب أصناف المستهلكين و المحافظة  لسنة 2020</t>
  </si>
  <si>
    <t>قيمة الاجور للشركات العامة لانتاج ونقل وتوزيع الطاقة الكهربائية لسنة 2020</t>
  </si>
  <si>
    <t>دائرة التدريب والتطوير</t>
  </si>
  <si>
    <t xml:space="preserve">دائرة التشغيل والتحكم </t>
  </si>
  <si>
    <t xml:space="preserve">المديرية العامة للفحص والورش الفنية </t>
  </si>
  <si>
    <t>ـــــــ</t>
  </si>
  <si>
    <t xml:space="preserve">صلاح الدين </t>
  </si>
  <si>
    <t>كمية الطاقة الكهربائية المنتجة حسب وسيلة توليد الكهرباء للسنوات (2016-2020)</t>
  </si>
  <si>
    <t>اهم مؤشرات الطاقة الكهربائية للسنوات (2016-2020)</t>
  </si>
  <si>
    <t xml:space="preserve">الطاقة المستوردة + الاستثمار </t>
  </si>
  <si>
    <t xml:space="preserve">          قيمة مستلزمات الانتاج والمصاريف الاخرى لقطاع الكهرباء للسنوات (2016-2020)                                                                                                                                                      </t>
  </si>
  <si>
    <t>مكافأت لغير العاملين</t>
  </si>
  <si>
    <t xml:space="preserve">  المزايا المقدمة للمشتغلين في قطاع الكهرباء للسنوات (2016-2020)</t>
  </si>
  <si>
    <t>عدد محطات التحويل العاملة في شبكات النقل لسنة 2020</t>
  </si>
  <si>
    <t>عدد محطات التحويل العاملة في شبكات التوزيع لسنة 2020</t>
  </si>
  <si>
    <t>(1 ) كمية الكهرباء المنتجة</t>
  </si>
  <si>
    <t>الشركة العامة لتوزيع الطاقة الكهربائية /الرصافة</t>
  </si>
  <si>
    <t>جدول ( 9 )</t>
  </si>
  <si>
    <t>اجمالي الانتاج لمنظومة الطاقة الكهرباء  (م.و.س)1</t>
  </si>
  <si>
    <t>كمية الكهرباء المنتجة (م.و.س)2</t>
  </si>
  <si>
    <t>كمية الكهرباء المستوردة  (م.و.س)3</t>
  </si>
  <si>
    <t>قيمة المستلزمات (ملياردينار)4</t>
  </si>
  <si>
    <t>قيمة المستلزمات (ملياردينار)5</t>
  </si>
  <si>
    <t>عدد المشتغلين6</t>
  </si>
  <si>
    <t xml:space="preserve">                          كمية الاستهلاك الداخلي والضائعات في شبكات النقل وتوزيع الطاقة الكهربائية  للسنوات (2016-2020)</t>
  </si>
  <si>
    <t>إجمالي الانتاج للمنظومة الكهربائية</t>
  </si>
  <si>
    <t>82’653,137</t>
  </si>
  <si>
    <t xml:space="preserve"> محطات الديزل + ديزلات هونداي + ديزلات stx</t>
  </si>
  <si>
    <t>المجموع الكلي ( 1 - 4 )</t>
  </si>
  <si>
    <t>المجموع الكلي ( 6 - 7 )</t>
  </si>
  <si>
    <t>المزايا المقدمة  للمشتغلين ( مليار دينار)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</si>
</sst>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0.000000000000"/>
    <numFmt numFmtId="168" formatCode="0.0000000000000"/>
    <numFmt numFmtId="169" formatCode="_(* #,##0_);_(* \(#,##0\);_(* &quot;-&quot;??_);_(@_)"/>
  </numFmts>
  <fonts count="22" x14ac:knownFonts="1"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dotted">
        <color theme="3" tint="0.79998168889431442"/>
      </right>
      <top/>
      <bottom style="dotted">
        <color theme="3" tint="0.79998168889431442"/>
      </bottom>
      <diagonal/>
    </border>
    <border>
      <left style="double">
        <color rgb="FF666699"/>
      </left>
      <right style="double">
        <color rgb="FF666699"/>
      </right>
      <top style="double">
        <color rgb="FF666699"/>
      </top>
      <bottom/>
      <diagonal/>
    </border>
    <border>
      <left style="double">
        <color rgb="FF666699"/>
      </left>
      <right/>
      <top style="double">
        <color rgb="FF6666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666699"/>
      </right>
      <top style="double">
        <color rgb="FF6666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43" fontId="5" fillId="0" borderId="0" applyFont="0" applyFill="0" applyBorder="0" applyAlignment="0" applyProtection="0"/>
  </cellStyleXfs>
  <cellXfs count="109">
    <xf numFmtId="0" fontId="0" fillId="0" borderId="0" xfId="0"/>
    <xf numFmtId="166" fontId="5" fillId="2" borderId="0" xfId="13" applyNumberFormat="1" applyFont="1" applyFill="1" applyBorder="1" applyAlignment="1">
      <alignment horizontal="center"/>
    </xf>
    <xf numFmtId="166" fontId="0" fillId="0" borderId="0" xfId="0" applyNumberFormat="1"/>
    <xf numFmtId="166" fontId="8" fillId="2" borderId="0" xfId="11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" fontId="0" fillId="0" borderId="0" xfId="0" applyNumberFormat="1"/>
    <xf numFmtId="165" fontId="0" fillId="0" borderId="0" xfId="0" applyNumberFormat="1"/>
    <xf numFmtId="0" fontId="8" fillId="0" borderId="0" xfId="0" applyFont="1"/>
    <xf numFmtId="167" fontId="0" fillId="0" borderId="0" xfId="0" applyNumberFormat="1"/>
    <xf numFmtId="168" fontId="0" fillId="0" borderId="0" xfId="0" applyNumberFormat="1"/>
    <xf numFmtId="0" fontId="12" fillId="0" borderId="0" xfId="2" applyFont="1"/>
    <xf numFmtId="0" fontId="14" fillId="0" borderId="0" xfId="8" applyFont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3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3" fontId="0" fillId="0" borderId="0" xfId="0" applyNumberFormat="1"/>
    <xf numFmtId="0" fontId="9" fillId="0" borderId="0" xfId="9" applyFont="1" applyAlignment="1">
      <alignment horizontal="center" vertical="center" wrapText="1"/>
    </xf>
    <xf numFmtId="0" fontId="9" fillId="0" borderId="0" xfId="10" applyFont="1" applyAlignment="1">
      <alignment horizontal="center" vertical="center" wrapText="1"/>
    </xf>
    <xf numFmtId="165" fontId="13" fillId="2" borderId="5" xfId="0" applyNumberFormat="1" applyFont="1" applyFill="1" applyBorder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11" fillId="0" borderId="0" xfId="0" applyFont="1"/>
    <xf numFmtId="0" fontId="0" fillId="0" borderId="4" xfId="0" applyBorder="1"/>
    <xf numFmtId="0" fontId="0" fillId="0" borderId="11" xfId="0" applyBorder="1"/>
    <xf numFmtId="3" fontId="16" fillId="2" borderId="8" xfId="0" applyNumberFormat="1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/>
    </xf>
    <xf numFmtId="0" fontId="16" fillId="0" borderId="0" xfId="12" applyFont="1" applyFill="1" applyBorder="1" applyAlignment="1">
      <alignment horizontal="right" vertical="center" wrapText="1" readingOrder="1"/>
    </xf>
    <xf numFmtId="0" fontId="17" fillId="0" borderId="0" xfId="0" applyFont="1"/>
    <xf numFmtId="0" fontId="11" fillId="0" borderId="0" xfId="0" applyFont="1" applyAlignment="1">
      <alignment horizontal="right" readingOrder="1"/>
    </xf>
    <xf numFmtId="0" fontId="11" fillId="0" borderId="0" xfId="0" applyFont="1" applyAlignment="1">
      <alignment horizontal="right" readingOrder="2"/>
    </xf>
    <xf numFmtId="0" fontId="11" fillId="0" borderId="0" xfId="0" applyFont="1" applyAlignment="1">
      <alignment horizontal="right"/>
    </xf>
    <xf numFmtId="1" fontId="16" fillId="2" borderId="8" xfId="0" applyNumberFormat="1" applyFont="1" applyFill="1" applyBorder="1" applyAlignment="1">
      <alignment horizontal="right" vertical="center"/>
    </xf>
    <xf numFmtId="165" fontId="16" fillId="2" borderId="8" xfId="0" applyNumberFormat="1" applyFont="1" applyFill="1" applyBorder="1" applyAlignment="1">
      <alignment horizontal="right" vertical="center"/>
    </xf>
    <xf numFmtId="3" fontId="16" fillId="2" borderId="8" xfId="0" applyNumberFormat="1" applyFont="1" applyFill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9" fillId="0" borderId="0" xfId="0" applyFont="1"/>
    <xf numFmtId="0" fontId="16" fillId="0" borderId="0" xfId="7" applyFont="1" applyAlignment="1">
      <alignment horizontal="center" vertical="center"/>
    </xf>
    <xf numFmtId="3" fontId="16" fillId="2" borderId="8" xfId="1" applyNumberFormat="1" applyFont="1" applyFill="1" applyBorder="1" applyAlignment="1">
      <alignment horizontal="right" vertical="center"/>
    </xf>
    <xf numFmtId="3" fontId="16" fillId="2" borderId="8" xfId="0" applyNumberFormat="1" applyFont="1" applyFill="1" applyBorder="1"/>
    <xf numFmtId="1" fontId="16" fillId="2" borderId="8" xfId="0" applyNumberFormat="1" applyFont="1" applyFill="1" applyBorder="1"/>
    <xf numFmtId="3" fontId="16" fillId="2" borderId="10" xfId="0" applyNumberFormat="1" applyFont="1" applyFill="1" applyBorder="1"/>
    <xf numFmtId="1" fontId="20" fillId="0" borderId="8" xfId="0" applyNumberFormat="1" applyFont="1" applyBorder="1"/>
    <xf numFmtId="3" fontId="16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/>
    <xf numFmtId="0" fontId="21" fillId="0" borderId="0" xfId="0" applyFont="1"/>
    <xf numFmtId="0" fontId="18" fillId="0" borderId="0" xfId="10" applyFont="1" applyAlignment="1">
      <alignment horizontal="center" vertical="center" wrapText="1"/>
    </xf>
    <xf numFmtId="0" fontId="18" fillId="0" borderId="0" xfId="3" applyFont="1"/>
    <xf numFmtId="0" fontId="19" fillId="0" borderId="0" xfId="2" applyFont="1"/>
    <xf numFmtId="0" fontId="16" fillId="0" borderId="0" xfId="10" applyFont="1" applyAlignment="1">
      <alignment horizontal="center"/>
    </xf>
    <xf numFmtId="169" fontId="16" fillId="2" borderId="8" xfId="14" applyNumberFormat="1" applyFont="1" applyFill="1" applyBorder="1" applyAlignment="1">
      <alignment vertical="center"/>
    </xf>
    <xf numFmtId="0" fontId="15" fillId="0" borderId="0" xfId="0" applyFont="1"/>
    <xf numFmtId="0" fontId="16" fillId="2" borderId="8" xfId="0" applyFont="1" applyFill="1" applyBorder="1" applyAlignment="1">
      <alignment horizontal="center"/>
    </xf>
    <xf numFmtId="0" fontId="16" fillId="2" borderId="8" xfId="14" applyNumberFormat="1" applyFont="1" applyFill="1" applyBorder="1" applyAlignment="1">
      <alignment horizontal="center"/>
    </xf>
    <xf numFmtId="0" fontId="16" fillId="2" borderId="8" xfId="0" applyFont="1" applyFill="1" applyBorder="1"/>
    <xf numFmtId="0" fontId="16" fillId="2" borderId="8" xfId="0" applyFont="1" applyFill="1" applyBorder="1" applyAlignment="1">
      <alignment horizontal="right" vertical="center"/>
    </xf>
    <xf numFmtId="3" fontId="16" fillId="2" borderId="12" xfId="0" applyNumberFormat="1" applyFont="1" applyFill="1" applyBorder="1" applyAlignment="1">
      <alignment vertical="center"/>
    </xf>
    <xf numFmtId="0" fontId="13" fillId="0" borderId="0" xfId="3" applyFont="1" applyAlignment="1">
      <alignment horizontal="right" vertical="center"/>
    </xf>
    <xf numFmtId="0" fontId="16" fillId="2" borderId="8" xfId="0" applyFont="1" applyFill="1" applyBorder="1" applyAlignment="1">
      <alignment vertical="center"/>
    </xf>
    <xf numFmtId="3" fontId="16" fillId="2" borderId="12" xfId="1" applyNumberFormat="1" applyFont="1" applyFill="1" applyBorder="1" applyAlignment="1">
      <alignment horizontal="right" vertical="center"/>
    </xf>
    <xf numFmtId="0" fontId="4" fillId="2" borderId="8" xfId="3" applyFont="1" applyFill="1" applyBorder="1" applyAlignment="1">
      <alignment horizontal="right" vertical="center" readingOrder="2"/>
    </xf>
    <xf numFmtId="0" fontId="16" fillId="2" borderId="8" xfId="1" applyFont="1" applyFill="1" applyBorder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3" fontId="16" fillId="2" borderId="12" xfId="0" applyNumberFormat="1" applyFont="1" applyFill="1" applyBorder="1"/>
    <xf numFmtId="3" fontId="16" fillId="2" borderId="12" xfId="0" applyNumberFormat="1" applyFont="1" applyFill="1" applyBorder="1" applyAlignment="1">
      <alignment horizontal="right"/>
    </xf>
    <xf numFmtId="0" fontId="16" fillId="3" borderId="8" xfId="0" applyFont="1" applyFill="1" applyBorder="1" applyAlignment="1">
      <alignment horizontal="center" vertical="top"/>
    </xf>
    <xf numFmtId="0" fontId="16" fillId="3" borderId="8" xfId="0" applyFont="1" applyFill="1" applyBorder="1" applyAlignment="1">
      <alignment horizontal="right" vertical="center" wrapText="1"/>
    </xf>
    <xf numFmtId="0" fontId="16" fillId="3" borderId="8" xfId="0" applyFont="1" applyFill="1" applyBorder="1"/>
    <xf numFmtId="1" fontId="16" fillId="3" borderId="8" xfId="0" applyNumberFormat="1" applyFont="1" applyFill="1" applyBorder="1"/>
    <xf numFmtId="3" fontId="16" fillId="2" borderId="8" xfId="0" applyNumberFormat="1" applyFont="1" applyFill="1" applyBorder="1" applyAlignment="1">
      <alignment horizontal="right" vertical="top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/>
    </xf>
    <xf numFmtId="1" fontId="16" fillId="3" borderId="8" xfId="0" applyNumberFormat="1" applyFont="1" applyFill="1" applyBorder="1" applyAlignment="1">
      <alignment horizontal="center"/>
    </xf>
    <xf numFmtId="0" fontId="18" fillId="0" borderId="0" xfId="3" applyFont="1" applyAlignment="1">
      <alignment vertical="center"/>
    </xf>
    <xf numFmtId="0" fontId="21" fillId="0" borderId="0" xfId="3" applyFont="1"/>
    <xf numFmtId="0" fontId="15" fillId="0" borderId="0" xfId="3" applyFont="1" applyAlignment="1">
      <alignment horizontal="left" vertical="center"/>
    </xf>
    <xf numFmtId="3" fontId="16" fillId="3" borderId="6" xfId="0" applyNumberFormat="1" applyFont="1" applyFill="1" applyBorder="1" applyAlignment="1">
      <alignment horizontal="center" vertical="center"/>
    </xf>
    <xf numFmtId="1" fontId="16" fillId="3" borderId="6" xfId="0" applyNumberFormat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right" vertical="center"/>
    </xf>
    <xf numFmtId="3" fontId="16" fillId="4" borderId="12" xfId="1" applyNumberFormat="1" applyFont="1" applyFill="1" applyBorder="1" applyAlignment="1">
      <alignment horizontal="right" vertical="center"/>
    </xf>
    <xf numFmtId="3" fontId="16" fillId="4" borderId="8" xfId="1" applyNumberFormat="1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/>
    </xf>
    <xf numFmtId="3" fontId="11" fillId="4" borderId="8" xfId="0" applyNumberFormat="1" applyFont="1" applyFill="1" applyBorder="1"/>
    <xf numFmtId="0" fontId="0" fillId="2" borderId="0" xfId="0" applyFill="1"/>
    <xf numFmtId="3" fontId="13" fillId="2" borderId="8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8" fillId="2" borderId="0" xfId="8" applyFont="1" applyFill="1" applyAlignment="1">
      <alignment horizontal="right" vertical="center" wrapText="1"/>
    </xf>
    <xf numFmtId="0" fontId="18" fillId="0" borderId="0" xfId="7" applyFont="1" applyAlignment="1">
      <alignment horizontal="center" vertical="center" wrapText="1"/>
    </xf>
    <xf numFmtId="1" fontId="10" fillId="0" borderId="0" xfId="0" applyNumberFormat="1" applyFont="1" applyAlignment="1">
      <alignment horizontal="right" readingOrder="2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0" fontId="18" fillId="0" borderId="0" xfId="10" applyFont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69" fontId="16" fillId="2" borderId="8" xfId="14" applyNumberFormat="1" applyFont="1" applyFill="1" applyBorder="1" applyAlignment="1">
      <alignment horizontal="right" vertical="center"/>
    </xf>
  </cellXfs>
  <cellStyles count="15">
    <cellStyle name="Comma" xfId="14" builtinId="3"/>
    <cellStyle name="Comma 2 2" xfId="11"/>
    <cellStyle name="Normal" xfId="0" builtinId="0"/>
    <cellStyle name="Normal 2" xfId="2"/>
    <cellStyle name="Normal 2 2" xfId="3"/>
    <cellStyle name="Normal 3" xfId="5"/>
    <cellStyle name="Normal 4" xfId="7"/>
    <cellStyle name="Normal 5" xfId="6"/>
    <cellStyle name="Normal 6" xfId="8"/>
    <cellStyle name="Normal 7" xfId="9"/>
    <cellStyle name="Normal 8" xfId="10"/>
    <cellStyle name="Percent 3" xfId="4"/>
    <cellStyle name="خلية مرتبطة" xfId="13" builtinId="24"/>
    <cellStyle name="عنوان 1" xfId="12" builtinId="16"/>
    <cellStyle name="عنوان 3" xfId="1" builtinId="18"/>
  </cellStyles>
  <dxfs count="0"/>
  <tableStyles count="0" defaultTableStyle="TableStyleMedium9" defaultPivotStyle="PivotStyleLight16"/>
  <colors>
    <mruColors>
      <color rgb="FF6699FF"/>
      <color rgb="FF00CC66"/>
      <color rgb="FF99FFCC"/>
      <color rgb="FF33CCCC"/>
      <color rgb="FFCCECFF"/>
      <color rgb="FF666699"/>
      <color rgb="FF8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1</xdr:col>
      <xdr:colOff>9525</xdr:colOff>
      <xdr:row>3</xdr:row>
      <xdr:rowOff>266700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6756F910-AD0B-40EA-BEA9-8EB03E6B92AA}"/>
            </a:ext>
          </a:extLst>
        </xdr:cNvPr>
        <xdr:cNvCxnSpPr/>
      </xdr:nvCxnSpPr>
      <xdr:spPr>
        <a:xfrm flipH="1">
          <a:off x="9986495775" y="619125"/>
          <a:ext cx="790575" cy="495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rightToLeft="1" view="pageBreakPreview" topLeftCell="A2" zoomScaleNormal="100" zoomScaleSheetLayoutView="100" workbookViewId="0">
      <selection activeCell="G14" sqref="G14:G15"/>
    </sheetView>
  </sheetViews>
  <sheetFormatPr defaultRowHeight="14.25" x14ac:dyDescent="0.2"/>
  <cols>
    <col min="1" max="1" width="40.625" style="14" customWidth="1"/>
    <col min="2" max="2" width="12.875" customWidth="1"/>
    <col min="3" max="3" width="16.125" customWidth="1"/>
    <col min="4" max="4" width="13.625" customWidth="1"/>
    <col min="5" max="5" width="12" customWidth="1"/>
    <col min="6" max="7" width="12.625" customWidth="1"/>
    <col min="11" max="12" width="12.875" bestFit="1" customWidth="1"/>
  </cols>
  <sheetData>
    <row r="1" spans="1:7" ht="18" x14ac:dyDescent="0.25">
      <c r="A1" s="94" t="s">
        <v>129</v>
      </c>
      <c r="B1" s="94"/>
      <c r="C1" s="94"/>
      <c r="D1" s="94"/>
      <c r="E1" s="94"/>
      <c r="F1" s="94"/>
      <c r="G1" s="94"/>
    </row>
    <row r="2" spans="1:7" ht="16.5" thickBot="1" x14ac:dyDescent="0.3">
      <c r="A2" s="33" t="s">
        <v>98</v>
      </c>
    </row>
    <row r="3" spans="1:7" s="5" customFormat="1" ht="34.5" customHeight="1" thickTop="1" x14ac:dyDescent="0.2">
      <c r="A3" s="66" t="s">
        <v>54</v>
      </c>
      <c r="B3" s="67">
        <v>2016</v>
      </c>
      <c r="C3" s="68">
        <v>2017</v>
      </c>
      <c r="D3" s="66">
        <v>2018</v>
      </c>
      <c r="E3" s="66">
        <v>2019</v>
      </c>
      <c r="F3" s="66">
        <v>2020</v>
      </c>
      <c r="G3" s="69" t="s">
        <v>120</v>
      </c>
    </row>
    <row r="4" spans="1:7" s="5" customFormat="1" ht="24.95" customHeight="1" x14ac:dyDescent="0.2">
      <c r="A4" s="59" t="s">
        <v>111</v>
      </c>
      <c r="B4" s="34">
        <v>67</v>
      </c>
      <c r="C4" s="34">
        <v>67</v>
      </c>
      <c r="D4" s="34">
        <v>67</v>
      </c>
      <c r="E4" s="34">
        <v>71</v>
      </c>
      <c r="F4" s="34">
        <v>84</v>
      </c>
      <c r="G4" s="35">
        <f>((F4/E4)-1)*100</f>
        <v>18.309859154929576</v>
      </c>
    </row>
    <row r="5" spans="1:7" s="5" customFormat="1" ht="24.95" customHeight="1" x14ac:dyDescent="0.2">
      <c r="A5" s="59" t="s">
        <v>139</v>
      </c>
      <c r="B5" s="26">
        <v>91995131</v>
      </c>
      <c r="C5" s="26">
        <v>99152453</v>
      </c>
      <c r="D5" s="26">
        <v>104542068</v>
      </c>
      <c r="E5" s="26">
        <v>123205304</v>
      </c>
      <c r="F5" s="26">
        <v>124516926</v>
      </c>
      <c r="G5" s="35">
        <f t="shared" ref="G5:G13" si="0">((F5/E5)-1)*100</f>
        <v>1.0645824144064342</v>
      </c>
    </row>
    <row r="6" spans="1:7" s="5" customFormat="1" ht="24.95" customHeight="1" x14ac:dyDescent="0.2">
      <c r="A6" s="59" t="s">
        <v>140</v>
      </c>
      <c r="B6" s="26">
        <v>80030253</v>
      </c>
      <c r="C6" s="26">
        <v>85508046</v>
      </c>
      <c r="D6" s="26">
        <v>82130194</v>
      </c>
      <c r="E6" s="26">
        <v>87899993</v>
      </c>
      <c r="F6" s="26">
        <v>85375545</v>
      </c>
      <c r="G6" s="35">
        <f>((F6/E6)-1)*100</f>
        <v>-2.871954722453729</v>
      </c>
    </row>
    <row r="7" spans="1:7" s="5" customFormat="1" ht="24.95" customHeight="1" x14ac:dyDescent="0.2">
      <c r="A7" s="59" t="s">
        <v>94</v>
      </c>
      <c r="B7" s="26">
        <v>38635804</v>
      </c>
      <c r="C7" s="26">
        <v>40770622</v>
      </c>
      <c r="D7" s="26">
        <v>39593993</v>
      </c>
      <c r="E7" s="26">
        <v>42086620</v>
      </c>
      <c r="F7" s="26">
        <v>44498692</v>
      </c>
      <c r="G7" s="35">
        <f t="shared" si="0"/>
        <v>5.7312086359037728</v>
      </c>
    </row>
    <row r="8" spans="1:7" s="5" customFormat="1" ht="24.95" customHeight="1" x14ac:dyDescent="0.2">
      <c r="A8" s="59" t="s">
        <v>141</v>
      </c>
      <c r="B8" s="26">
        <v>11964878</v>
      </c>
      <c r="C8" s="26">
        <v>13644407</v>
      </c>
      <c r="D8" s="26">
        <v>21793354</v>
      </c>
      <c r="E8" s="26">
        <v>34395753</v>
      </c>
      <c r="F8" s="26">
        <v>38813833</v>
      </c>
      <c r="G8" s="35">
        <f t="shared" si="0"/>
        <v>12.844841629139502</v>
      </c>
    </row>
    <row r="9" spans="1:7" s="5" customFormat="1" ht="24.95" customHeight="1" x14ac:dyDescent="0.2">
      <c r="A9" s="59" t="s">
        <v>28</v>
      </c>
      <c r="B9" s="26">
        <v>0</v>
      </c>
      <c r="C9" s="26">
        <v>0</v>
      </c>
      <c r="D9" s="26">
        <v>618520</v>
      </c>
      <c r="E9" s="26">
        <v>909558</v>
      </c>
      <c r="F9" s="26">
        <v>327548</v>
      </c>
      <c r="G9" s="35">
        <f t="shared" si="0"/>
        <v>-63.98822285109911</v>
      </c>
    </row>
    <row r="10" spans="1:7" s="5" customFormat="1" ht="24.95" customHeight="1" x14ac:dyDescent="0.2">
      <c r="A10" s="59" t="s">
        <v>95</v>
      </c>
      <c r="B10" s="26">
        <v>3082.0391</v>
      </c>
      <c r="C10" s="26">
        <v>7843.1100999999999</v>
      </c>
      <c r="D10" s="26">
        <v>10890.3611</v>
      </c>
      <c r="E10" s="26">
        <v>8637</v>
      </c>
      <c r="F10" s="26">
        <v>2729</v>
      </c>
      <c r="G10" s="35">
        <f t="shared" si="0"/>
        <v>-68.403380803519738</v>
      </c>
    </row>
    <row r="11" spans="1:7" s="5" customFormat="1" ht="24.95" customHeight="1" x14ac:dyDescent="0.2">
      <c r="A11" s="59" t="s">
        <v>142</v>
      </c>
      <c r="B11" s="26">
        <v>6417.6909999999998</v>
      </c>
      <c r="C11" s="26">
        <v>8356.92</v>
      </c>
      <c r="D11" s="26">
        <v>11781.032999999999</v>
      </c>
      <c r="E11" s="26">
        <v>20012</v>
      </c>
      <c r="F11" s="26">
        <v>11531</v>
      </c>
      <c r="G11" s="35">
        <f>((F11/E11)-1)*100</f>
        <v>-42.379572256646014</v>
      </c>
    </row>
    <row r="12" spans="1:7" s="5" customFormat="1" ht="24.95" customHeight="1" x14ac:dyDescent="0.2">
      <c r="A12" s="59" t="s">
        <v>143</v>
      </c>
      <c r="B12" s="26">
        <v>1668</v>
      </c>
      <c r="C12" s="26">
        <v>2128.6</v>
      </c>
      <c r="D12" s="26">
        <v>4433</v>
      </c>
      <c r="E12" s="26">
        <v>4242</v>
      </c>
      <c r="F12" s="26">
        <v>3663</v>
      </c>
      <c r="G12" s="35">
        <f t="shared" si="0"/>
        <v>-13.649222065063649</v>
      </c>
    </row>
    <row r="13" spans="1:7" s="5" customFormat="1" ht="24.95" customHeight="1" x14ac:dyDescent="0.2">
      <c r="A13" s="59" t="s">
        <v>144</v>
      </c>
      <c r="B13" s="26">
        <v>139411</v>
      </c>
      <c r="C13" s="26">
        <v>97809</v>
      </c>
      <c r="D13" s="26">
        <v>94673</v>
      </c>
      <c r="E13" s="26">
        <v>96241</v>
      </c>
      <c r="F13" s="26">
        <v>96241</v>
      </c>
      <c r="G13" s="35">
        <f t="shared" si="0"/>
        <v>0</v>
      </c>
    </row>
    <row r="14" spans="1:7" s="5" customFormat="1" ht="24.95" customHeight="1" x14ac:dyDescent="0.2">
      <c r="A14" s="59" t="s">
        <v>96</v>
      </c>
      <c r="B14" s="26">
        <v>1014.639</v>
      </c>
      <c r="C14" s="26">
        <v>1032.2139999999999</v>
      </c>
      <c r="D14" s="26">
        <v>1015.5170000000001</v>
      </c>
      <c r="E14" s="26">
        <v>1197.2639999999999</v>
      </c>
      <c r="F14" s="26">
        <v>1776</v>
      </c>
      <c r="G14" s="35">
        <f>((F14/E14)-1)*100</f>
        <v>48.3382111213567</v>
      </c>
    </row>
    <row r="15" spans="1:7" s="5" customFormat="1" ht="24.95" customHeight="1" x14ac:dyDescent="0.2">
      <c r="A15" s="59" t="s">
        <v>151</v>
      </c>
      <c r="B15" s="108">
        <v>102868</v>
      </c>
      <c r="C15" s="108">
        <v>89184</v>
      </c>
      <c r="D15" s="108">
        <v>104233</v>
      </c>
      <c r="E15" s="108">
        <v>95675</v>
      </c>
      <c r="F15" s="108">
        <v>512832</v>
      </c>
      <c r="G15" s="35">
        <f>((F15/E15)-1)*100</f>
        <v>436.01463287170105</v>
      </c>
    </row>
    <row r="16" spans="1:7" ht="15.75" x14ac:dyDescent="0.2">
      <c r="A16" s="27" t="s">
        <v>136</v>
      </c>
      <c r="B16" s="28"/>
      <c r="C16" s="6"/>
      <c r="D16" s="6"/>
      <c r="E16" s="6"/>
      <c r="F16" s="6"/>
      <c r="G16" s="20"/>
    </row>
    <row r="17" spans="1:7" ht="15.75" x14ac:dyDescent="0.2">
      <c r="A17" s="29" t="s">
        <v>114</v>
      </c>
      <c r="B17" s="30"/>
      <c r="G17" s="20"/>
    </row>
    <row r="18" spans="1:7" ht="15.75" x14ac:dyDescent="0.25">
      <c r="A18" s="31" t="s">
        <v>115</v>
      </c>
      <c r="B18" s="30"/>
      <c r="G18" s="20"/>
    </row>
    <row r="19" spans="1:7" ht="15.75" x14ac:dyDescent="0.25">
      <c r="A19" s="32" t="s">
        <v>117</v>
      </c>
      <c r="B19" s="30"/>
      <c r="G19" s="20"/>
    </row>
    <row r="20" spans="1:7" ht="15.75" x14ac:dyDescent="0.25">
      <c r="A20" s="32" t="s">
        <v>118</v>
      </c>
      <c r="B20" s="30"/>
      <c r="G20" s="20"/>
    </row>
    <row r="21" spans="1:7" ht="15.75" x14ac:dyDescent="0.25">
      <c r="A21" s="31" t="s">
        <v>119</v>
      </c>
      <c r="B21" s="30"/>
      <c r="G21" s="20"/>
    </row>
    <row r="22" spans="1:7" ht="15.75" x14ac:dyDescent="0.25">
      <c r="A22" s="32" t="s">
        <v>116</v>
      </c>
      <c r="B22" s="30"/>
      <c r="G22" s="20"/>
    </row>
  </sheetData>
  <mergeCells count="1">
    <mergeCell ref="A1:G1"/>
  </mergeCells>
  <printOptions horizontalCentered="1" verticalCentered="1"/>
  <pageMargins left="0.7" right="0.7" top="0.75" bottom="0.75" header="0.3" footer="0.3"/>
  <pageSetup paperSize="9" orientation="landscape" r:id="rId1"/>
  <headerFooter>
    <oddFooter>&amp;C6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2"/>
  <sheetViews>
    <sheetView rightToLeft="1" workbookViewId="0">
      <selection activeCell="A22" sqref="A22"/>
    </sheetView>
  </sheetViews>
  <sheetFormatPr defaultRowHeight="14.25" x14ac:dyDescent="0.2"/>
  <cols>
    <col min="1" max="1" width="45.75" style="14" customWidth="1"/>
    <col min="2" max="2" width="15.375" customWidth="1"/>
    <col min="3" max="3" width="17" customWidth="1"/>
    <col min="4" max="4" width="15.25" customWidth="1"/>
    <col min="5" max="5" width="17" customWidth="1"/>
    <col min="6" max="6" width="17.125" customWidth="1"/>
    <col min="7" max="7" width="11.625" bestFit="1" customWidth="1"/>
    <col min="8" max="8" width="16" bestFit="1" customWidth="1"/>
    <col min="9" max="9" width="11.625" bestFit="1" customWidth="1"/>
  </cols>
  <sheetData>
    <row r="1" spans="1:9" ht="18.75" customHeight="1" x14ac:dyDescent="0.2">
      <c r="A1" s="96" t="s">
        <v>128</v>
      </c>
      <c r="B1" s="96"/>
      <c r="C1" s="96"/>
      <c r="D1" s="96"/>
      <c r="E1" s="96"/>
      <c r="F1" s="96"/>
    </row>
    <row r="2" spans="1:9" ht="16.5" thickBot="1" x14ac:dyDescent="0.25">
      <c r="A2" s="37" t="s">
        <v>53</v>
      </c>
      <c r="B2" s="38"/>
      <c r="C2" s="39"/>
      <c r="D2" s="40"/>
      <c r="E2" s="40"/>
      <c r="F2" s="41" t="s">
        <v>104</v>
      </c>
    </row>
    <row r="3" spans="1:9" ht="33" customHeight="1" thickTop="1" x14ac:dyDescent="0.2">
      <c r="A3" s="70" t="s">
        <v>27</v>
      </c>
      <c r="B3" s="68">
        <v>2016</v>
      </c>
      <c r="C3" s="68">
        <v>2017</v>
      </c>
      <c r="D3" s="67">
        <v>2018</v>
      </c>
      <c r="E3" s="68">
        <v>2019</v>
      </c>
      <c r="F3" s="68">
        <v>2020</v>
      </c>
    </row>
    <row r="4" spans="1:9" ht="17.100000000000001" customHeight="1" x14ac:dyDescent="0.25">
      <c r="A4" s="59" t="s">
        <v>26</v>
      </c>
      <c r="B4" s="60">
        <v>28270881</v>
      </c>
      <c r="C4" s="25">
        <v>30816306</v>
      </c>
      <c r="D4" s="25">
        <v>28649566</v>
      </c>
      <c r="E4" s="25">
        <v>26003929</v>
      </c>
      <c r="F4" s="25">
        <v>23445409</v>
      </c>
      <c r="H4" s="3"/>
    </row>
    <row r="5" spans="1:9" ht="17.100000000000001" customHeight="1" x14ac:dyDescent="0.25">
      <c r="A5" s="59" t="s">
        <v>25</v>
      </c>
      <c r="B5" s="60">
        <v>46364491</v>
      </c>
      <c r="C5" s="25">
        <v>50897639</v>
      </c>
      <c r="D5" s="25">
        <v>48364176</v>
      </c>
      <c r="E5" s="25">
        <v>50323931</v>
      </c>
      <c r="F5" s="25">
        <v>53189004</v>
      </c>
      <c r="H5" s="3"/>
    </row>
    <row r="6" spans="1:9" ht="17.100000000000001" customHeight="1" x14ac:dyDescent="0.2">
      <c r="A6" s="64" t="s">
        <v>148</v>
      </c>
      <c r="B6" s="60">
        <v>1978600</v>
      </c>
      <c r="C6" s="25">
        <v>1593408</v>
      </c>
      <c r="D6" s="25">
        <v>2403641</v>
      </c>
      <c r="E6" s="25">
        <v>6021873</v>
      </c>
      <c r="F6" s="25">
        <v>4579504</v>
      </c>
      <c r="H6" s="2"/>
    </row>
    <row r="7" spans="1:9" ht="17.100000000000001" customHeight="1" x14ac:dyDescent="0.2">
      <c r="A7" s="59" t="s">
        <v>24</v>
      </c>
      <c r="B7" s="60">
        <v>3371234</v>
      </c>
      <c r="C7" s="25">
        <v>2176083</v>
      </c>
      <c r="D7" s="25">
        <v>1817702</v>
      </c>
      <c r="E7" s="25">
        <v>4963264</v>
      </c>
      <c r="F7" s="25">
        <v>4161628</v>
      </c>
      <c r="H7" s="2"/>
    </row>
    <row r="8" spans="1:9" ht="17.100000000000001" customHeight="1" x14ac:dyDescent="0.2">
      <c r="A8" s="86" t="s">
        <v>149</v>
      </c>
      <c r="B8" s="87">
        <v>79985206</v>
      </c>
      <c r="C8" s="88">
        <v>85483436</v>
      </c>
      <c r="D8" s="88">
        <v>81235085</v>
      </c>
      <c r="E8" s="88">
        <f>SUM(E4:E7)</f>
        <v>87312997</v>
      </c>
      <c r="F8" s="88">
        <v>85375545</v>
      </c>
      <c r="H8" s="2"/>
    </row>
    <row r="9" spans="1:9" ht="17.100000000000001" customHeight="1" x14ac:dyDescent="0.2">
      <c r="A9" s="65" t="s">
        <v>130</v>
      </c>
      <c r="B9" s="60"/>
      <c r="C9" s="25"/>
      <c r="D9" s="25"/>
      <c r="E9" s="25">
        <v>34395753</v>
      </c>
      <c r="F9" s="25">
        <v>38813833</v>
      </c>
      <c r="H9" s="2"/>
    </row>
    <row r="10" spans="1:9" ht="17.100000000000001" customHeight="1" x14ac:dyDescent="0.2">
      <c r="A10" s="59" t="s">
        <v>33</v>
      </c>
      <c r="B10" s="60">
        <v>0</v>
      </c>
      <c r="C10" s="25">
        <v>0</v>
      </c>
      <c r="D10" s="25">
        <v>0</v>
      </c>
      <c r="E10" s="25">
        <v>909558</v>
      </c>
      <c r="F10" s="25">
        <v>327548</v>
      </c>
      <c r="H10" s="2"/>
      <c r="I10" s="2"/>
    </row>
    <row r="11" spans="1:9" ht="17.100000000000001" customHeight="1" x14ac:dyDescent="0.2">
      <c r="A11" s="86" t="s">
        <v>150</v>
      </c>
      <c r="B11" s="87">
        <v>0</v>
      </c>
      <c r="C11" s="88">
        <v>0</v>
      </c>
      <c r="D11" s="88">
        <v>0</v>
      </c>
      <c r="E11" s="88">
        <f>SUM(E9:E10)</f>
        <v>35305311</v>
      </c>
      <c r="F11" s="88">
        <f>SUM(F9:F10)</f>
        <v>39141381</v>
      </c>
      <c r="I11" s="2"/>
    </row>
    <row r="12" spans="1:9" ht="17.100000000000001" customHeight="1" x14ac:dyDescent="0.2">
      <c r="A12" s="65" t="s">
        <v>146</v>
      </c>
      <c r="B12" s="63">
        <v>91995131</v>
      </c>
      <c r="C12" s="42">
        <v>99152453</v>
      </c>
      <c r="D12" s="42">
        <v>104542068</v>
      </c>
      <c r="E12" s="42">
        <v>123205304</v>
      </c>
      <c r="F12" s="42">
        <v>124516926</v>
      </c>
    </row>
    <row r="13" spans="1:9" x14ac:dyDescent="0.2">
      <c r="B13" s="1"/>
      <c r="C13" s="1"/>
      <c r="D13" s="1"/>
    </row>
    <row r="14" spans="1:9" ht="15" x14ac:dyDescent="0.2">
      <c r="A14" s="15"/>
      <c r="B14" s="1"/>
      <c r="C14" s="1"/>
      <c r="D14" s="1"/>
    </row>
    <row r="16" spans="1:9" s="91" customFormat="1" ht="18.75" customHeight="1" x14ac:dyDescent="0.2">
      <c r="A16" s="95" t="s">
        <v>145</v>
      </c>
      <c r="B16" s="95"/>
      <c r="C16" s="95"/>
      <c r="D16" s="95"/>
      <c r="E16" s="95"/>
      <c r="F16" s="95"/>
      <c r="G16" s="95"/>
    </row>
    <row r="17" spans="1:6" ht="16.5" thickBot="1" x14ac:dyDescent="0.25">
      <c r="A17" s="61" t="s">
        <v>99</v>
      </c>
      <c r="B17" s="13"/>
      <c r="C17" s="13"/>
      <c r="D17" s="12"/>
      <c r="F17" s="41" t="s">
        <v>104</v>
      </c>
    </row>
    <row r="18" spans="1:6" ht="30" customHeight="1" thickTop="1" x14ac:dyDescent="0.2">
      <c r="A18" s="70" t="s">
        <v>32</v>
      </c>
      <c r="B18" s="68">
        <v>2016</v>
      </c>
      <c r="C18" s="67">
        <v>2017</v>
      </c>
      <c r="D18" s="67">
        <v>2018</v>
      </c>
      <c r="E18" s="67">
        <v>2019</v>
      </c>
      <c r="F18" s="67">
        <v>2020</v>
      </c>
    </row>
    <row r="19" spans="1:6" ht="17.100000000000001" customHeight="1" x14ac:dyDescent="0.2">
      <c r="A19" s="62" t="s">
        <v>31</v>
      </c>
      <c r="B19" s="60">
        <v>3090621</v>
      </c>
      <c r="C19" s="25">
        <v>1053375</v>
      </c>
      <c r="D19" s="25">
        <v>3207510</v>
      </c>
      <c r="E19" s="77">
        <v>5488828</v>
      </c>
      <c r="F19" s="25">
        <v>3819307</v>
      </c>
    </row>
    <row r="20" spans="1:6" ht="17.100000000000001" customHeight="1" x14ac:dyDescent="0.2">
      <c r="A20" s="62" t="s">
        <v>30</v>
      </c>
      <c r="B20" s="60">
        <v>7747267</v>
      </c>
      <c r="C20" s="25">
        <v>6214581</v>
      </c>
      <c r="D20" s="25">
        <v>6810634</v>
      </c>
      <c r="E20" s="77">
        <v>10386392</v>
      </c>
      <c r="F20" s="25">
        <v>7243692</v>
      </c>
    </row>
    <row r="21" spans="1:6" ht="17.100000000000001" customHeight="1" x14ac:dyDescent="0.2">
      <c r="A21" s="62" t="s">
        <v>29</v>
      </c>
      <c r="B21" s="25">
        <v>42611431</v>
      </c>
      <c r="C21" s="25">
        <v>48452713</v>
      </c>
      <c r="D21" s="25">
        <v>55845303</v>
      </c>
      <c r="E21" s="77">
        <v>66777917</v>
      </c>
      <c r="F21" s="25">
        <v>67446237</v>
      </c>
    </row>
    <row r="22" spans="1:6" ht="15.75" x14ac:dyDescent="0.25">
      <c r="A22" s="89" t="s">
        <v>9</v>
      </c>
      <c r="B22" s="90">
        <v>53449319</v>
      </c>
      <c r="C22" s="90">
        <v>55720669</v>
      </c>
      <c r="D22" s="90">
        <v>65863447</v>
      </c>
      <c r="E22" s="89" t="s">
        <v>147</v>
      </c>
      <c r="F22" s="90">
        <v>78509236</v>
      </c>
    </row>
  </sheetData>
  <mergeCells count="2">
    <mergeCell ref="A16:G16"/>
    <mergeCell ref="A1:F1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5"/>
  <sheetViews>
    <sheetView rightToLeft="1" zoomScaleNormal="100" workbookViewId="0">
      <selection activeCell="J8" sqref="J8"/>
    </sheetView>
  </sheetViews>
  <sheetFormatPr defaultRowHeight="14.25" x14ac:dyDescent="0.2"/>
  <cols>
    <col min="1" max="1" width="13.875" customWidth="1"/>
    <col min="2" max="2" width="13.75" customWidth="1"/>
    <col min="3" max="3" width="4.375" customWidth="1"/>
    <col min="4" max="4" width="12.875" customWidth="1"/>
    <col min="5" max="5" width="4" customWidth="1"/>
    <col min="6" max="6" width="11.875" customWidth="1"/>
    <col min="7" max="7" width="4.125" customWidth="1"/>
    <col min="8" max="8" width="12.875" customWidth="1"/>
    <col min="9" max="9" width="4.75" customWidth="1"/>
    <col min="10" max="10" width="10.25" customWidth="1"/>
    <col min="11" max="11" width="4" customWidth="1"/>
    <col min="12" max="12" width="11.375" customWidth="1"/>
    <col min="13" max="13" width="4.125" customWidth="1"/>
    <col min="14" max="14" width="14" customWidth="1"/>
    <col min="15" max="15" width="4.875" customWidth="1"/>
    <col min="16" max="16" width="8.75" customWidth="1"/>
    <col min="17" max="17" width="11" customWidth="1"/>
  </cols>
  <sheetData>
    <row r="1" spans="1:31" ht="18" x14ac:dyDescent="0.25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31" ht="18" x14ac:dyDescent="0.25">
      <c r="A2" s="55" t="s">
        <v>100</v>
      </c>
    </row>
    <row r="3" spans="1:31" ht="21.75" customHeight="1" x14ac:dyDescent="0.2">
      <c r="A3" s="73" t="s">
        <v>112</v>
      </c>
      <c r="B3" s="78" t="s">
        <v>87</v>
      </c>
      <c r="C3" s="78" t="s">
        <v>97</v>
      </c>
      <c r="D3" s="78" t="s">
        <v>88</v>
      </c>
      <c r="E3" s="78" t="s">
        <v>97</v>
      </c>
      <c r="F3" s="78" t="s">
        <v>89</v>
      </c>
      <c r="G3" s="78" t="s">
        <v>97</v>
      </c>
      <c r="H3" s="78" t="s">
        <v>90</v>
      </c>
      <c r="I3" s="78" t="s">
        <v>97</v>
      </c>
      <c r="J3" s="78" t="s">
        <v>91</v>
      </c>
      <c r="K3" s="78" t="s">
        <v>97</v>
      </c>
      <c r="L3" s="78" t="s">
        <v>92</v>
      </c>
      <c r="M3" s="78" t="s">
        <v>97</v>
      </c>
      <c r="N3" s="78" t="s">
        <v>9</v>
      </c>
      <c r="O3" s="98" t="s">
        <v>97</v>
      </c>
    </row>
    <row r="4" spans="1:31" ht="18" customHeight="1" x14ac:dyDescent="0.2">
      <c r="A4" s="74" t="s">
        <v>113</v>
      </c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  <c r="O4" s="98"/>
    </row>
    <row r="5" spans="1:31" ht="15.75" x14ac:dyDescent="0.25">
      <c r="A5" s="75" t="s">
        <v>61</v>
      </c>
      <c r="B5" s="71">
        <v>1774625</v>
      </c>
      <c r="C5" s="43">
        <f>B5/N5*100</f>
        <v>54.924401862934189</v>
      </c>
      <c r="D5" s="43">
        <v>118864</v>
      </c>
      <c r="E5" s="44">
        <f>D5/N5*100</f>
        <v>3.6788245984564685</v>
      </c>
      <c r="F5" s="43">
        <v>619658</v>
      </c>
      <c r="G5" s="44">
        <f>F5/N5*100</f>
        <v>19.17833063863187</v>
      </c>
      <c r="H5" s="43">
        <v>389860</v>
      </c>
      <c r="I5" s="44">
        <f>H5/N5*100</f>
        <v>12.066113860834557</v>
      </c>
      <c r="J5" s="43">
        <v>37775</v>
      </c>
      <c r="K5" s="44">
        <f>J5/N5*100</f>
        <v>1.1691311011466305</v>
      </c>
      <c r="L5" s="43">
        <v>290250</v>
      </c>
      <c r="M5" s="44">
        <f>L5/N5*100</f>
        <v>8.9831979379962821</v>
      </c>
      <c r="N5" s="45">
        <v>3231032</v>
      </c>
      <c r="O5" s="46">
        <f>N5/B20*100</f>
        <v>11.955670396939496</v>
      </c>
    </row>
    <row r="6" spans="1:31" ht="15.75" x14ac:dyDescent="0.25">
      <c r="A6" s="75" t="s">
        <v>62</v>
      </c>
      <c r="B6" s="71">
        <v>1052121</v>
      </c>
      <c r="C6" s="43">
        <f t="shared" ref="C6:C20" si="0">B6/N6*100</f>
        <v>44.660234974111077</v>
      </c>
      <c r="D6" s="43">
        <v>94144</v>
      </c>
      <c r="E6" s="44">
        <f t="shared" ref="E6:E20" si="1">D6/N6*100</f>
        <v>3.9962068634717047</v>
      </c>
      <c r="F6" s="43">
        <v>433782</v>
      </c>
      <c r="G6" s="44">
        <f t="shared" ref="G6:G20" si="2">F6/N6*100</f>
        <v>18.413097017871376</v>
      </c>
      <c r="H6" s="43">
        <v>432927</v>
      </c>
      <c r="I6" s="44">
        <f t="shared" ref="I6:I20" si="3">H6/N6*100</f>
        <v>18.376804138152348</v>
      </c>
      <c r="J6" s="43">
        <v>79593</v>
      </c>
      <c r="K6" s="44">
        <f t="shared" ref="K6:K20" si="4">J6/N6*100</f>
        <v>3.378548743247614</v>
      </c>
      <c r="L6" s="43">
        <v>263267</v>
      </c>
      <c r="M6" s="44">
        <f t="shared" ref="M6:M20" si="5">L6/N6*100</f>
        <v>11.175108263145875</v>
      </c>
      <c r="N6" s="45">
        <v>2355834</v>
      </c>
      <c r="O6" s="46">
        <f>N6/B20*100</f>
        <v>8.7172070143234617</v>
      </c>
      <c r="P6" s="23"/>
    </row>
    <row r="7" spans="1:31" ht="15.75" x14ac:dyDescent="0.25">
      <c r="A7" s="75" t="s">
        <v>69</v>
      </c>
      <c r="B7" s="71">
        <v>2379373</v>
      </c>
      <c r="C7" s="43">
        <f t="shared" si="0"/>
        <v>77.670961131108854</v>
      </c>
      <c r="D7" s="43">
        <v>67202</v>
      </c>
      <c r="E7" s="44">
        <f t="shared" si="1"/>
        <v>2.1937056232598997</v>
      </c>
      <c r="F7" s="43">
        <v>80492</v>
      </c>
      <c r="G7" s="44">
        <f t="shared" si="2"/>
        <v>2.6275371719210119</v>
      </c>
      <c r="H7" s="43">
        <v>146241</v>
      </c>
      <c r="I7" s="44">
        <f t="shared" si="3"/>
        <v>4.7738118515989258</v>
      </c>
      <c r="J7" s="43">
        <v>36814</v>
      </c>
      <c r="K7" s="44">
        <f t="shared" si="4"/>
        <v>1.2017362402114511</v>
      </c>
      <c r="L7" s="43">
        <v>353279</v>
      </c>
      <c r="M7" s="44">
        <f t="shared" si="5"/>
        <v>11.532247981899856</v>
      </c>
      <c r="N7" s="45">
        <v>3063401</v>
      </c>
      <c r="O7" s="46">
        <f>N7/B20*100</f>
        <v>11.335391494004037</v>
      </c>
      <c r="P7" s="23"/>
      <c r="T7" s="8"/>
      <c r="V7" s="8"/>
      <c r="X7" s="8"/>
      <c r="Z7" s="8"/>
      <c r="AB7" s="8"/>
      <c r="AD7" s="7"/>
    </row>
    <row r="8" spans="1:31" ht="15.75" x14ac:dyDescent="0.25">
      <c r="A8" s="75" t="s">
        <v>68</v>
      </c>
      <c r="B8" s="71">
        <v>1423369</v>
      </c>
      <c r="C8" s="43">
        <f t="shared" si="0"/>
        <v>63.019242672314931</v>
      </c>
      <c r="D8" s="43">
        <v>53524</v>
      </c>
      <c r="E8" s="44">
        <f t="shared" si="1"/>
        <v>2.3697593138483306</v>
      </c>
      <c r="F8" s="43">
        <v>202656</v>
      </c>
      <c r="G8" s="44">
        <f t="shared" si="2"/>
        <v>8.972534629460565</v>
      </c>
      <c r="H8" s="43">
        <v>456952</v>
      </c>
      <c r="I8" s="44">
        <f t="shared" si="3"/>
        <v>20.231415028428788</v>
      </c>
      <c r="J8" s="43">
        <v>63661</v>
      </c>
      <c r="K8" s="44">
        <f t="shared" si="4"/>
        <v>2.8185719990826281</v>
      </c>
      <c r="L8" s="43">
        <v>58464</v>
      </c>
      <c r="M8" s="44">
        <f t="shared" si="5"/>
        <v>2.5884763568647489</v>
      </c>
      <c r="N8" s="45">
        <v>2258626</v>
      </c>
      <c r="O8" s="46">
        <f>N8/B20*100</f>
        <v>8.3575117813620761</v>
      </c>
      <c r="P8" s="24"/>
    </row>
    <row r="9" spans="1:31" ht="15.75" x14ac:dyDescent="0.25">
      <c r="A9" s="75" t="s">
        <v>60</v>
      </c>
      <c r="B9" s="72">
        <v>7111754</v>
      </c>
      <c r="C9" s="43">
        <f t="shared" si="0"/>
        <v>61.389824975111317</v>
      </c>
      <c r="D9" s="43">
        <v>1443043</v>
      </c>
      <c r="E9" s="44">
        <f t="shared" si="1"/>
        <v>12.456583453471472</v>
      </c>
      <c r="F9" s="43">
        <v>598545</v>
      </c>
      <c r="G9" s="44">
        <f t="shared" si="2"/>
        <v>5.1667384431081276</v>
      </c>
      <c r="H9" s="43">
        <v>2034365</v>
      </c>
      <c r="I9" s="44">
        <f t="shared" si="3"/>
        <v>17.560971777917562</v>
      </c>
      <c r="J9" s="43">
        <v>123894</v>
      </c>
      <c r="K9" s="44">
        <f t="shared" si="4"/>
        <v>1.0694732938549956</v>
      </c>
      <c r="L9" s="43">
        <v>272980</v>
      </c>
      <c r="M9" s="44">
        <f t="shared" si="5"/>
        <v>2.3564080565365288</v>
      </c>
      <c r="N9" s="45">
        <v>11584581</v>
      </c>
      <c r="O9" s="46">
        <f>N9/B20*100</f>
        <v>42.866004460075843</v>
      </c>
      <c r="P9" s="23"/>
    </row>
    <row r="10" spans="1:31" ht="15.75" x14ac:dyDescent="0.25">
      <c r="A10" s="75" t="s">
        <v>66</v>
      </c>
      <c r="B10" s="71">
        <v>1731027</v>
      </c>
      <c r="C10" s="43">
        <f t="shared" si="0"/>
        <v>71.164690037592123</v>
      </c>
      <c r="D10" s="43">
        <v>117381</v>
      </c>
      <c r="E10" s="44">
        <f t="shared" si="1"/>
        <v>4.8256800623575495</v>
      </c>
      <c r="F10" s="43">
        <v>226735</v>
      </c>
      <c r="G10" s="44">
        <f t="shared" si="2"/>
        <v>9.3213600918260955</v>
      </c>
      <c r="H10" s="43">
        <v>157674</v>
      </c>
      <c r="I10" s="44">
        <f t="shared" si="3"/>
        <v>6.4821758048761238</v>
      </c>
      <c r="J10" s="43">
        <v>35751</v>
      </c>
      <c r="K10" s="44">
        <f t="shared" si="4"/>
        <v>1.4697684285305523</v>
      </c>
      <c r="L10" s="43">
        <v>163856</v>
      </c>
      <c r="M10" s="44">
        <f t="shared" si="5"/>
        <v>6.7363255748175472</v>
      </c>
      <c r="N10" s="45">
        <v>2432424</v>
      </c>
      <c r="O10" s="46">
        <f>N10/B20*100</f>
        <v>9.00061021048543</v>
      </c>
      <c r="P10" s="23"/>
      <c r="T10" s="8"/>
      <c r="V10" s="8"/>
      <c r="X10" s="8"/>
      <c r="Z10" s="8"/>
      <c r="AB10" s="8"/>
      <c r="AD10" s="7"/>
    </row>
    <row r="11" spans="1:31" ht="15.75" x14ac:dyDescent="0.25">
      <c r="A11" s="75" t="s">
        <v>65</v>
      </c>
      <c r="B11" s="71">
        <v>1084661</v>
      </c>
      <c r="C11" s="43">
        <f t="shared" si="0"/>
        <v>57.866455828226428</v>
      </c>
      <c r="D11" s="43">
        <v>129811</v>
      </c>
      <c r="E11" s="44">
        <f t="shared" si="1"/>
        <v>6.9253918943503097</v>
      </c>
      <c r="F11" s="43">
        <v>325129</v>
      </c>
      <c r="G11" s="44">
        <f t="shared" si="2"/>
        <v>17.345569645239785</v>
      </c>
      <c r="H11" s="43">
        <v>272024</v>
      </c>
      <c r="I11" s="44">
        <f t="shared" si="3"/>
        <v>14.512428104465325</v>
      </c>
      <c r="J11" s="43">
        <v>20485</v>
      </c>
      <c r="K11" s="44">
        <f t="shared" si="4"/>
        <v>1.0928708118400294</v>
      </c>
      <c r="L11" s="43">
        <v>42311</v>
      </c>
      <c r="M11" s="44">
        <f t="shared" si="5"/>
        <v>2.2572837158781298</v>
      </c>
      <c r="N11" s="45">
        <v>1874421</v>
      </c>
      <c r="O11" s="46">
        <f>N11/B20*100</f>
        <v>6.9358519696189109</v>
      </c>
      <c r="P11" s="23"/>
      <c r="T11" s="8"/>
      <c r="V11" s="8"/>
      <c r="X11" s="8"/>
      <c r="Z11" s="8"/>
      <c r="AB11" s="8"/>
      <c r="AD11" s="7"/>
    </row>
    <row r="12" spans="1:31" ht="15.75" x14ac:dyDescent="0.25">
      <c r="A12" s="75" t="s">
        <v>70</v>
      </c>
      <c r="B12" s="71">
        <v>1260790</v>
      </c>
      <c r="C12" s="43">
        <f t="shared" si="0"/>
        <v>58.534128155844634</v>
      </c>
      <c r="D12" s="43">
        <v>60592</v>
      </c>
      <c r="E12" s="44">
        <f t="shared" si="1"/>
        <v>2.8130774301976844</v>
      </c>
      <c r="F12" s="43">
        <v>41950</v>
      </c>
      <c r="G12" s="44">
        <f t="shared" si="2"/>
        <v>1.9475937119882634</v>
      </c>
      <c r="H12" s="43">
        <v>143185</v>
      </c>
      <c r="I12" s="44">
        <f t="shared" si="3"/>
        <v>6.6475853552095234</v>
      </c>
      <c r="J12" s="43">
        <v>148471</v>
      </c>
      <c r="K12" s="44">
        <f t="shared" si="4"/>
        <v>6.8929960908846111</v>
      </c>
      <c r="L12" s="43">
        <v>498952</v>
      </c>
      <c r="M12" s="44">
        <f t="shared" si="5"/>
        <v>23.16461925587528</v>
      </c>
      <c r="N12" s="45">
        <v>2153940</v>
      </c>
      <c r="O12" s="46">
        <f>N12/B20*100</f>
        <v>7.9701459765127245</v>
      </c>
      <c r="P12" s="23"/>
    </row>
    <row r="13" spans="1:31" ht="15.75" x14ac:dyDescent="0.25">
      <c r="A13" s="75" t="s">
        <v>63</v>
      </c>
      <c r="B13" s="71">
        <v>852786</v>
      </c>
      <c r="C13" s="43">
        <f t="shared" si="0"/>
        <v>61.781492198219844</v>
      </c>
      <c r="D13" s="43">
        <v>40075</v>
      </c>
      <c r="E13" s="44">
        <f t="shared" si="1"/>
        <v>2.9032996552988206</v>
      </c>
      <c r="F13" s="43">
        <v>101702</v>
      </c>
      <c r="G13" s="44">
        <f t="shared" si="2"/>
        <v>7.3679695955882893</v>
      </c>
      <c r="H13" s="43">
        <v>293084</v>
      </c>
      <c r="I13" s="44">
        <f t="shared" si="3"/>
        <v>21.232955113502172</v>
      </c>
      <c r="J13" s="43">
        <v>57767</v>
      </c>
      <c r="K13" s="44">
        <f t="shared" si="4"/>
        <v>4.1850258562107792</v>
      </c>
      <c r="L13" s="43">
        <v>34912</v>
      </c>
      <c r="M13" s="44">
        <f t="shared" si="5"/>
        <v>2.5292575811800981</v>
      </c>
      <c r="N13" s="45">
        <v>1380326</v>
      </c>
      <c r="O13" s="46">
        <f>N13/B20*100</f>
        <v>5.1075701807737923</v>
      </c>
      <c r="P13" s="23"/>
    </row>
    <row r="14" spans="1:31" ht="15.75" x14ac:dyDescent="0.25">
      <c r="A14" s="75" t="s">
        <v>64</v>
      </c>
      <c r="B14" s="71">
        <v>1870035</v>
      </c>
      <c r="C14" s="43">
        <f t="shared" si="0"/>
        <v>74.517755615026957</v>
      </c>
      <c r="D14" s="48">
        <v>104022</v>
      </c>
      <c r="E14" s="44">
        <f t="shared" si="1"/>
        <v>4.1451020834296335</v>
      </c>
      <c r="F14" s="43">
        <v>115354</v>
      </c>
      <c r="G14" s="44">
        <f t="shared" si="2"/>
        <v>4.5966632609634681</v>
      </c>
      <c r="H14" s="43">
        <v>216604</v>
      </c>
      <c r="I14" s="44">
        <f t="shared" si="3"/>
        <v>8.6313057976119705</v>
      </c>
      <c r="J14" s="43">
        <v>20943</v>
      </c>
      <c r="K14" s="44">
        <f t="shared" si="4"/>
        <v>0.83454339402498323</v>
      </c>
      <c r="L14" s="43">
        <v>182558</v>
      </c>
      <c r="M14" s="44">
        <f t="shared" si="5"/>
        <v>7.2746298489429835</v>
      </c>
      <c r="N14" s="45">
        <v>2509516</v>
      </c>
      <c r="O14" s="46">
        <f>N14/B20*100</f>
        <v>9.2858709390207288</v>
      </c>
      <c r="P14" s="23"/>
    </row>
    <row r="15" spans="1:31" ht="15.75" x14ac:dyDescent="0.25">
      <c r="A15" s="75" t="s">
        <v>67</v>
      </c>
      <c r="B15" s="71">
        <v>1165168</v>
      </c>
      <c r="C15" s="43">
        <f t="shared" si="0"/>
        <v>74.188390968022091</v>
      </c>
      <c r="D15" s="43">
        <v>57556</v>
      </c>
      <c r="E15" s="44">
        <f t="shared" si="1"/>
        <v>3.6646964476843507</v>
      </c>
      <c r="F15" s="43">
        <v>151578</v>
      </c>
      <c r="G15" s="44">
        <f t="shared" si="2"/>
        <v>9.6512502284227288</v>
      </c>
      <c r="H15" s="43">
        <v>90423</v>
      </c>
      <c r="I15" s="44">
        <f t="shared" si="3"/>
        <v>5.7573988270373553</v>
      </c>
      <c r="J15" s="43">
        <v>48765</v>
      </c>
      <c r="K15" s="44">
        <f t="shared" si="4"/>
        <v>3.1049572984802167</v>
      </c>
      <c r="L15" s="43">
        <v>57063</v>
      </c>
      <c r="M15" s="44">
        <f t="shared" si="5"/>
        <v>3.6333062303532579</v>
      </c>
      <c r="N15" s="45">
        <v>1570553</v>
      </c>
      <c r="O15" s="46">
        <f>N15/B20*100</f>
        <v>5.8114602420912318</v>
      </c>
      <c r="P15" s="23"/>
    </row>
    <row r="16" spans="1:31" ht="15.75" x14ac:dyDescent="0.25">
      <c r="A16" s="75" t="s">
        <v>93</v>
      </c>
      <c r="B16" s="71">
        <v>599380</v>
      </c>
      <c r="C16" s="43">
        <f t="shared" si="0"/>
        <v>65.795872307400145</v>
      </c>
      <c r="D16" s="43">
        <v>26452</v>
      </c>
      <c r="E16" s="44">
        <f t="shared" si="1"/>
        <v>2.9037212023680281</v>
      </c>
      <c r="F16" s="43">
        <v>142470</v>
      </c>
      <c r="G16" s="44">
        <f t="shared" si="2"/>
        <v>15.639390582994592</v>
      </c>
      <c r="H16" s="43">
        <v>79655</v>
      </c>
      <c r="I16" s="44">
        <f t="shared" si="3"/>
        <v>8.7439857997363237</v>
      </c>
      <c r="J16" s="43">
        <v>20464</v>
      </c>
      <c r="K16" s="44">
        <f t="shared" si="4"/>
        <v>2.2463991639671601</v>
      </c>
      <c r="L16" s="43">
        <v>42548</v>
      </c>
      <c r="M16" s="44">
        <f t="shared" si="5"/>
        <v>4.6706309435337534</v>
      </c>
      <c r="N16" s="45">
        <v>910969</v>
      </c>
      <c r="O16" s="46">
        <f>N16/B20*100</f>
        <v>3.3708255151386854</v>
      </c>
      <c r="P16" s="23"/>
      <c r="S16" s="7"/>
      <c r="U16" s="8"/>
      <c r="W16" s="8"/>
      <c r="Y16" s="8"/>
      <c r="AA16" s="8"/>
      <c r="AC16" s="8"/>
      <c r="AE16" s="7"/>
    </row>
    <row r="17" spans="1:16" ht="15.75" x14ac:dyDescent="0.25">
      <c r="A17" s="75" t="s">
        <v>72</v>
      </c>
      <c r="B17" s="71">
        <v>1584758</v>
      </c>
      <c r="C17" s="43">
        <f t="shared" si="0"/>
        <v>66.165016115833595</v>
      </c>
      <c r="D17" s="43">
        <v>78682</v>
      </c>
      <c r="E17" s="44">
        <f t="shared" si="1"/>
        <v>3.2850415003590574</v>
      </c>
      <c r="F17" s="43">
        <v>364592</v>
      </c>
      <c r="G17" s="44">
        <f t="shared" si="2"/>
        <v>15.22203109604369</v>
      </c>
      <c r="H17" s="43">
        <v>119485</v>
      </c>
      <c r="I17" s="44">
        <f t="shared" si="3"/>
        <v>4.9886020140616907</v>
      </c>
      <c r="J17" s="43">
        <v>3537</v>
      </c>
      <c r="K17" s="44">
        <f t="shared" si="4"/>
        <v>0.14767280682710132</v>
      </c>
      <c r="L17" s="43">
        <v>244106</v>
      </c>
      <c r="M17" s="44">
        <f t="shared" si="5"/>
        <v>10.191636466874865</v>
      </c>
      <c r="N17" s="45">
        <v>2395160</v>
      </c>
      <c r="O17" s="46">
        <f>N17/B20/100</f>
        <v>8.8627235842707861E-4</v>
      </c>
      <c r="P17" s="23"/>
    </row>
    <row r="18" spans="1:16" ht="15.75" x14ac:dyDescent="0.25">
      <c r="A18" s="75" t="s">
        <v>73</v>
      </c>
      <c r="B18" s="71">
        <v>1149809</v>
      </c>
      <c r="C18" s="43">
        <f t="shared" si="0"/>
        <v>74.265457208885948</v>
      </c>
      <c r="D18" s="43">
        <v>28516</v>
      </c>
      <c r="E18" s="44">
        <f t="shared" si="1"/>
        <v>1.8418309282399004</v>
      </c>
      <c r="F18" s="43">
        <v>87042</v>
      </c>
      <c r="G18" s="44">
        <f t="shared" si="2"/>
        <v>5.6219893272498744</v>
      </c>
      <c r="H18" s="43">
        <v>157483</v>
      </c>
      <c r="I18" s="44">
        <f t="shared" si="3"/>
        <v>10.171730259223041</v>
      </c>
      <c r="J18" s="43">
        <v>15711</v>
      </c>
      <c r="K18" s="44">
        <f t="shared" si="4"/>
        <v>1.0147638418283447</v>
      </c>
      <c r="L18" s="43">
        <v>109681</v>
      </c>
      <c r="M18" s="44">
        <f t="shared" si="5"/>
        <v>7.0842284345728892</v>
      </c>
      <c r="N18" s="45">
        <v>1548242</v>
      </c>
      <c r="O18" s="46">
        <f>N18/B20*100</f>
        <v>5.7289036588614417</v>
      </c>
      <c r="P18" s="23"/>
    </row>
    <row r="19" spans="1:16" ht="15.75" x14ac:dyDescent="0.25">
      <c r="A19" s="75" t="s">
        <v>71</v>
      </c>
      <c r="B19" s="71">
        <v>1985445</v>
      </c>
      <c r="C19" s="43">
        <f t="shared" si="0"/>
        <v>37.964985962796149</v>
      </c>
      <c r="D19" s="43">
        <v>258858</v>
      </c>
      <c r="E19" s="44">
        <f t="shared" si="1"/>
        <v>4.9497922815074133</v>
      </c>
      <c r="F19" s="43">
        <v>1846899</v>
      </c>
      <c r="G19" s="44">
        <f t="shared" si="2"/>
        <v>35.315757731743894</v>
      </c>
      <c r="H19" s="43">
        <v>535010</v>
      </c>
      <c r="I19" s="44">
        <f t="shared" si="3"/>
        <v>10.230274391864578</v>
      </c>
      <c r="J19" s="43">
        <v>13541</v>
      </c>
      <c r="K19" s="44">
        <f t="shared" si="4"/>
        <v>0.25892627341589552</v>
      </c>
      <c r="L19" s="43">
        <v>589921</v>
      </c>
      <c r="M19" s="44">
        <f t="shared" si="5"/>
        <v>11.28026335867207</v>
      </c>
      <c r="N19" s="45">
        <v>5229674</v>
      </c>
      <c r="O19" s="46">
        <f>N19/B20*100</f>
        <v>19.351172822628861</v>
      </c>
      <c r="P19" s="23"/>
    </row>
    <row r="20" spans="1:16" ht="15.75" x14ac:dyDescent="0.25">
      <c r="A20" s="76" t="s">
        <v>9</v>
      </c>
      <c r="B20" s="71">
        <v>27025101</v>
      </c>
      <c r="C20" s="43">
        <f t="shared" si="0"/>
        <v>60.732339612895203</v>
      </c>
      <c r="D20" s="43">
        <v>2678722</v>
      </c>
      <c r="E20" s="44">
        <f t="shared" si="1"/>
        <v>6.0197759939004056</v>
      </c>
      <c r="F20" s="43">
        <v>5338584</v>
      </c>
      <c r="G20" s="44">
        <f t="shared" si="2"/>
        <v>11.99716872621377</v>
      </c>
      <c r="H20" s="43">
        <v>5524972</v>
      </c>
      <c r="I20" s="44">
        <f t="shared" si="3"/>
        <v>12.416030410237386</v>
      </c>
      <c r="J20" s="43">
        <v>727172</v>
      </c>
      <c r="K20" s="44">
        <f t="shared" si="4"/>
        <v>1.6341421577291508</v>
      </c>
      <c r="L20" s="36">
        <v>3204148</v>
      </c>
      <c r="M20" s="44">
        <f t="shared" si="5"/>
        <v>7.2005430990240855</v>
      </c>
      <c r="N20" s="45">
        <v>44498699</v>
      </c>
      <c r="O20" s="46">
        <f>N20/B20*100</f>
        <v>164.65692024610749</v>
      </c>
    </row>
    <row r="21" spans="1:16" ht="15" x14ac:dyDescent="0.25">
      <c r="A21" s="97"/>
      <c r="B21" s="9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6" x14ac:dyDescent="0.2">
      <c r="C22" s="10"/>
    </row>
    <row r="24" spans="1:16" x14ac:dyDescent="0.2">
      <c r="F24" s="8"/>
    </row>
    <row r="25" spans="1:16" x14ac:dyDescent="0.2">
      <c r="C25" s="11"/>
    </row>
  </sheetData>
  <mergeCells count="4">
    <mergeCell ref="A1:N1"/>
    <mergeCell ref="A21:B21"/>
    <mergeCell ref="O3:O4"/>
    <mergeCell ref="B4:N4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rightToLeft="1" view="pageBreakPreview" zoomScaleNormal="100" zoomScaleSheetLayoutView="100" workbookViewId="0">
      <selection activeCell="D8" sqref="D8"/>
    </sheetView>
  </sheetViews>
  <sheetFormatPr defaultRowHeight="14.25" x14ac:dyDescent="0.2"/>
  <cols>
    <col min="1" max="1" width="34.625" customWidth="1"/>
    <col min="2" max="2" width="16.125" customWidth="1"/>
    <col min="3" max="3" width="15.625" customWidth="1"/>
    <col min="4" max="4" width="14.875" customWidth="1"/>
    <col min="5" max="5" width="18.375" customWidth="1"/>
    <col min="6" max="6" width="16.25" customWidth="1"/>
  </cols>
  <sheetData>
    <row r="1" spans="1:6" ht="20.25" customHeight="1" x14ac:dyDescent="0.2">
      <c r="A1" s="102" t="s">
        <v>131</v>
      </c>
      <c r="B1" s="102"/>
      <c r="C1" s="102"/>
      <c r="D1" s="102"/>
      <c r="E1" s="102"/>
      <c r="F1" s="18"/>
    </row>
    <row r="2" spans="1:6" s="49" customFormat="1" ht="18.75" customHeight="1" x14ac:dyDescent="0.25">
      <c r="A2" s="81" t="s">
        <v>101</v>
      </c>
      <c r="B2" s="82"/>
      <c r="C2" s="82"/>
      <c r="F2" s="83" t="s">
        <v>23</v>
      </c>
    </row>
    <row r="3" spans="1:6" ht="30" customHeight="1" x14ac:dyDescent="0.2">
      <c r="A3" s="70" t="s">
        <v>22</v>
      </c>
      <c r="B3" s="70">
        <v>2016</v>
      </c>
      <c r="C3" s="70">
        <v>2017</v>
      </c>
      <c r="D3" s="70">
        <v>2018</v>
      </c>
      <c r="E3" s="70">
        <v>2019</v>
      </c>
      <c r="F3" s="70">
        <v>2020</v>
      </c>
    </row>
    <row r="4" spans="1:6" ht="17.100000000000001" customHeight="1" x14ac:dyDescent="0.2">
      <c r="A4" s="59" t="s">
        <v>21</v>
      </c>
      <c r="B4" s="25">
        <v>1506211</v>
      </c>
      <c r="C4" s="25">
        <v>1873968</v>
      </c>
      <c r="D4" s="25">
        <v>2863019.7779999999</v>
      </c>
      <c r="E4" s="25">
        <v>3893484</v>
      </c>
      <c r="F4" s="25">
        <v>2223365</v>
      </c>
    </row>
    <row r="5" spans="1:6" ht="17.100000000000001" customHeight="1" x14ac:dyDescent="0.2">
      <c r="A5" s="59" t="s">
        <v>20</v>
      </c>
      <c r="B5" s="25">
        <v>18665</v>
      </c>
      <c r="C5" s="25">
        <v>20223</v>
      </c>
      <c r="D5" s="25">
        <v>77903.957999999999</v>
      </c>
      <c r="E5" s="25">
        <v>34314.239999999998</v>
      </c>
      <c r="F5" s="25">
        <v>27423</v>
      </c>
    </row>
    <row r="6" spans="1:6" ht="17.100000000000001" customHeight="1" x14ac:dyDescent="0.2">
      <c r="A6" s="59" t="s">
        <v>19</v>
      </c>
      <c r="B6" s="25">
        <v>56585</v>
      </c>
      <c r="C6" s="25">
        <v>88761</v>
      </c>
      <c r="D6" s="25">
        <v>121708.34600000001</v>
      </c>
      <c r="E6" s="25">
        <v>108450</v>
      </c>
      <c r="F6" s="25">
        <v>84020</v>
      </c>
    </row>
    <row r="7" spans="1:6" ht="17.100000000000001" customHeight="1" x14ac:dyDescent="0.2">
      <c r="A7" s="59" t="s">
        <v>18</v>
      </c>
      <c r="B7" s="25">
        <v>6197</v>
      </c>
      <c r="C7" s="25">
        <v>6668</v>
      </c>
      <c r="D7" s="25">
        <v>5792.5709999999999</v>
      </c>
      <c r="E7" s="25">
        <v>8530</v>
      </c>
      <c r="F7" s="25">
        <v>6888</v>
      </c>
    </row>
    <row r="8" spans="1:6" ht="17.100000000000001" customHeight="1" x14ac:dyDescent="0.2">
      <c r="A8" s="59" t="s">
        <v>17</v>
      </c>
      <c r="B8" s="25">
        <v>374</v>
      </c>
      <c r="C8" s="25">
        <v>577</v>
      </c>
      <c r="D8" s="25">
        <v>1009.494</v>
      </c>
      <c r="E8" s="25">
        <v>724</v>
      </c>
      <c r="F8" s="25">
        <v>845066</v>
      </c>
    </row>
    <row r="9" spans="1:6" ht="17.100000000000001" customHeight="1" x14ac:dyDescent="0.2">
      <c r="A9" s="59" t="s">
        <v>16</v>
      </c>
      <c r="B9" s="25">
        <v>21172</v>
      </c>
      <c r="C9" s="25">
        <v>30198</v>
      </c>
      <c r="D9" s="25">
        <v>23207.416000000001</v>
      </c>
      <c r="E9" s="25">
        <v>56407</v>
      </c>
      <c r="F9" s="25">
        <v>51854</v>
      </c>
    </row>
    <row r="10" spans="1:6" ht="17.100000000000001" customHeight="1" x14ac:dyDescent="0.2">
      <c r="A10" s="59" t="s">
        <v>15</v>
      </c>
      <c r="B10" s="25">
        <v>34455</v>
      </c>
      <c r="C10" s="25">
        <v>36321</v>
      </c>
      <c r="D10" s="25">
        <v>93304.267000000007</v>
      </c>
      <c r="E10" s="25">
        <v>76393</v>
      </c>
      <c r="F10" s="25">
        <v>44213</v>
      </c>
    </row>
    <row r="11" spans="1:6" ht="17.100000000000001" customHeight="1" x14ac:dyDescent="0.2">
      <c r="A11" s="59" t="s">
        <v>110</v>
      </c>
      <c r="B11" s="25">
        <v>29</v>
      </c>
      <c r="C11" s="25">
        <v>25</v>
      </c>
      <c r="D11" s="25">
        <v>30.384</v>
      </c>
      <c r="E11" s="25">
        <v>77</v>
      </c>
      <c r="F11" s="25">
        <v>333055</v>
      </c>
    </row>
    <row r="12" spans="1:6" ht="17.100000000000001" customHeight="1" x14ac:dyDescent="0.2">
      <c r="A12" s="59" t="s">
        <v>14</v>
      </c>
      <c r="B12" s="25">
        <v>406</v>
      </c>
      <c r="C12" s="25">
        <v>566</v>
      </c>
      <c r="D12" s="25">
        <v>627.84199999999998</v>
      </c>
      <c r="E12" s="25">
        <v>1754.4419999999998</v>
      </c>
      <c r="F12" s="25">
        <v>8010</v>
      </c>
    </row>
    <row r="13" spans="1:6" ht="17.100000000000001" customHeight="1" x14ac:dyDescent="0.2">
      <c r="A13" s="59" t="s">
        <v>13</v>
      </c>
      <c r="B13" s="25">
        <v>23816</v>
      </c>
      <c r="C13" s="25">
        <v>26763</v>
      </c>
      <c r="D13" s="25">
        <v>29604.987000000001</v>
      </c>
      <c r="E13" s="25">
        <v>34669</v>
      </c>
      <c r="F13" s="25">
        <v>25631</v>
      </c>
    </row>
    <row r="14" spans="1:6" ht="17.100000000000001" customHeight="1" x14ac:dyDescent="0.2">
      <c r="A14" s="59" t="s">
        <v>12</v>
      </c>
      <c r="B14" s="25">
        <v>7183</v>
      </c>
      <c r="C14" s="25">
        <v>6582</v>
      </c>
      <c r="D14" s="25">
        <v>430319.32</v>
      </c>
      <c r="E14" s="25">
        <v>8083.3550000000005</v>
      </c>
      <c r="F14" s="25">
        <v>6118</v>
      </c>
    </row>
    <row r="15" spans="1:6" ht="17.100000000000001" customHeight="1" x14ac:dyDescent="0.2">
      <c r="A15" s="59" t="s">
        <v>11</v>
      </c>
      <c r="B15" s="25">
        <v>6478</v>
      </c>
      <c r="C15" s="25">
        <v>12859</v>
      </c>
      <c r="D15" s="25">
        <v>13793.768</v>
      </c>
      <c r="E15" s="25">
        <v>9184.4979999999996</v>
      </c>
      <c r="F15" s="25">
        <v>8031</v>
      </c>
    </row>
    <row r="16" spans="1:6" ht="17.100000000000001" customHeight="1" x14ac:dyDescent="0.2">
      <c r="A16" s="59" t="s">
        <v>105</v>
      </c>
      <c r="B16" s="25">
        <v>4244265</v>
      </c>
      <c r="C16" s="25">
        <v>5859636</v>
      </c>
      <c r="D16" s="25">
        <v>6934034.5800000001</v>
      </c>
      <c r="E16" s="26">
        <v>0</v>
      </c>
      <c r="F16" s="26">
        <v>0</v>
      </c>
    </row>
    <row r="17" spans="1:6" ht="17.100000000000001" customHeight="1" x14ac:dyDescent="0.2">
      <c r="A17" s="59" t="s">
        <v>10</v>
      </c>
      <c r="B17" s="25">
        <v>15</v>
      </c>
      <c r="C17" s="25">
        <v>19737</v>
      </c>
      <c r="D17" s="25">
        <v>13.5</v>
      </c>
      <c r="E17" s="26">
        <v>0</v>
      </c>
      <c r="F17" s="26">
        <v>0</v>
      </c>
    </row>
    <row r="18" spans="1:6" ht="17.100000000000001" customHeight="1" x14ac:dyDescent="0.2">
      <c r="A18" s="59" t="s">
        <v>106</v>
      </c>
      <c r="B18" s="25">
        <v>894040</v>
      </c>
      <c r="C18" s="25">
        <v>358469</v>
      </c>
      <c r="D18" s="25">
        <v>1130854.889</v>
      </c>
      <c r="E18" s="26">
        <v>0</v>
      </c>
      <c r="F18" s="26">
        <v>0</v>
      </c>
    </row>
    <row r="19" spans="1:6" ht="17.100000000000001" customHeight="1" x14ac:dyDescent="0.2">
      <c r="A19" s="59" t="s">
        <v>107</v>
      </c>
      <c r="B19" s="25">
        <v>420</v>
      </c>
      <c r="C19" s="25">
        <v>35</v>
      </c>
      <c r="D19" s="25">
        <v>59.905999999999999</v>
      </c>
      <c r="E19" s="26">
        <v>0</v>
      </c>
      <c r="F19" s="26">
        <v>0</v>
      </c>
    </row>
    <row r="20" spans="1:6" ht="17.100000000000001" customHeight="1" x14ac:dyDescent="0.2">
      <c r="A20" s="59" t="s">
        <v>108</v>
      </c>
      <c r="B20" s="25">
        <v>1555</v>
      </c>
      <c r="C20" s="25">
        <v>1636</v>
      </c>
      <c r="D20" s="25">
        <v>7888.1289999999999</v>
      </c>
      <c r="E20" s="26">
        <v>0</v>
      </c>
      <c r="F20" s="26">
        <v>0</v>
      </c>
    </row>
    <row r="21" spans="1:6" ht="17.100000000000001" customHeight="1" x14ac:dyDescent="0.2">
      <c r="A21" s="59" t="s">
        <v>109</v>
      </c>
      <c r="B21" s="25">
        <v>56763</v>
      </c>
      <c r="C21" s="25">
        <v>13896</v>
      </c>
      <c r="D21" s="25">
        <v>47859.985000000001</v>
      </c>
      <c r="E21" s="26">
        <v>0</v>
      </c>
      <c r="F21" s="26">
        <v>0</v>
      </c>
    </row>
    <row r="22" spans="1:6" ht="17.100000000000001" customHeight="1" x14ac:dyDescent="0.2">
      <c r="A22" s="59" t="s">
        <v>9</v>
      </c>
      <c r="B22" s="26">
        <f>SUM(B4:B21)</f>
        <v>6878629</v>
      </c>
      <c r="C22" s="26">
        <f>SUM(C4:C21)</f>
        <v>8356920</v>
      </c>
      <c r="D22" s="26">
        <f>SUM(D4:D21)</f>
        <v>11781033.120000001</v>
      </c>
      <c r="E22" s="26">
        <f>SUM(E4:E21)</f>
        <v>4232070.5350000001</v>
      </c>
      <c r="F22" s="26">
        <f>SUM(F4:F21)</f>
        <v>3663674</v>
      </c>
    </row>
    <row r="23" spans="1:6" ht="15.75" x14ac:dyDescent="0.2">
      <c r="A23" s="16"/>
    </row>
    <row r="24" spans="1:6" ht="18.75" customHeight="1" x14ac:dyDescent="0.2">
      <c r="A24" s="21"/>
      <c r="B24" s="21"/>
      <c r="C24" s="21"/>
      <c r="D24" s="21"/>
      <c r="E24" s="21"/>
      <c r="F24" s="19"/>
    </row>
  </sheetData>
  <mergeCells count="1">
    <mergeCell ref="A1:E1"/>
  </mergeCells>
  <printOptions horizontalCentered="1" verticalCentered="1"/>
  <pageMargins left="0.7" right="0.7" top="0.75" bottom="0.75" header="0.3" footer="0.3"/>
  <pageSetup paperSize="9" orientation="landscape" r:id="rId1"/>
  <headerFooter>
    <oddFooter>&amp;C9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rightToLeft="1" tabSelected="1" workbookViewId="0">
      <selection activeCell="G1" sqref="G1:G1048576"/>
    </sheetView>
  </sheetViews>
  <sheetFormatPr defaultRowHeight="14.25" x14ac:dyDescent="0.2"/>
  <cols>
    <col min="1" max="1" width="31.375" customWidth="1"/>
    <col min="2" max="3" width="16.125" customWidth="1"/>
    <col min="4" max="4" width="13.625" customWidth="1"/>
    <col min="5" max="6" width="20.25" customWidth="1"/>
  </cols>
  <sheetData>
    <row r="1" spans="1:6" ht="18" x14ac:dyDescent="0.2">
      <c r="A1" s="103" t="s">
        <v>133</v>
      </c>
      <c r="B1" s="103"/>
      <c r="C1" s="103"/>
      <c r="D1" s="103"/>
      <c r="E1" s="103"/>
      <c r="F1" s="50"/>
    </row>
    <row r="2" spans="1:6" ht="18.75" thickBot="1" x14ac:dyDescent="0.3">
      <c r="A2" s="51" t="s">
        <v>102</v>
      </c>
      <c r="B2" s="52"/>
      <c r="C2" s="52"/>
      <c r="D2" s="40"/>
      <c r="E2" s="40"/>
      <c r="F2" s="53" t="s">
        <v>0</v>
      </c>
    </row>
    <row r="3" spans="1:6" s="17" customFormat="1" ht="30" customHeight="1" thickTop="1" x14ac:dyDescent="0.2">
      <c r="A3" s="84" t="s">
        <v>1</v>
      </c>
      <c r="B3" s="85">
        <v>2016</v>
      </c>
      <c r="C3" s="85">
        <v>2017</v>
      </c>
      <c r="D3" s="85">
        <v>2018</v>
      </c>
      <c r="E3" s="85">
        <v>2019</v>
      </c>
      <c r="F3" s="85">
        <v>2020</v>
      </c>
    </row>
    <row r="4" spans="1:6" s="17" customFormat="1" ht="24.95" customHeight="1" x14ac:dyDescent="0.2">
      <c r="A4" s="26" t="s">
        <v>2</v>
      </c>
      <c r="B4" s="25">
        <v>74</v>
      </c>
      <c r="C4" s="25">
        <v>96</v>
      </c>
      <c r="D4" s="25">
        <v>98.259</v>
      </c>
      <c r="E4" s="25">
        <v>151</v>
      </c>
      <c r="F4" s="54">
        <v>359</v>
      </c>
    </row>
    <row r="5" spans="1:6" s="17" customFormat="1" ht="24.95" customHeight="1" x14ac:dyDescent="0.2">
      <c r="A5" s="26" t="s">
        <v>3</v>
      </c>
      <c r="B5" s="25">
        <v>188</v>
      </c>
      <c r="C5" s="25">
        <v>4987</v>
      </c>
      <c r="D5" s="25">
        <v>4626.0600000000004</v>
      </c>
      <c r="E5" s="25">
        <v>6265</v>
      </c>
      <c r="F5" s="25">
        <v>5059</v>
      </c>
    </row>
    <row r="6" spans="1:6" s="17" customFormat="1" ht="24.95" customHeight="1" x14ac:dyDescent="0.2">
      <c r="A6" s="26" t="s">
        <v>4</v>
      </c>
      <c r="B6" s="25">
        <v>245</v>
      </c>
      <c r="C6" s="25">
        <v>271</v>
      </c>
      <c r="D6" s="25">
        <v>201.15700000000001</v>
      </c>
      <c r="E6" s="25">
        <v>432</v>
      </c>
      <c r="F6" s="25">
        <v>515</v>
      </c>
    </row>
    <row r="7" spans="1:6" s="17" customFormat="1" ht="24.95" customHeight="1" x14ac:dyDescent="0.2">
      <c r="A7" s="26" t="s">
        <v>5</v>
      </c>
      <c r="B7" s="25">
        <v>17657</v>
      </c>
      <c r="C7" s="25">
        <v>20088</v>
      </c>
      <c r="D7" s="25">
        <v>22189.513999999999</v>
      </c>
      <c r="E7" s="25">
        <v>24767</v>
      </c>
      <c r="F7" s="25">
        <v>24166</v>
      </c>
    </row>
    <row r="8" spans="1:6" s="17" customFormat="1" ht="24.95" customHeight="1" x14ac:dyDescent="0.2">
      <c r="A8" s="26" t="s">
        <v>132</v>
      </c>
      <c r="B8" s="25">
        <v>343</v>
      </c>
      <c r="C8" s="25">
        <v>199</v>
      </c>
      <c r="D8" s="25">
        <v>39.305</v>
      </c>
      <c r="E8" s="25">
        <v>94</v>
      </c>
      <c r="F8" s="25">
        <v>53</v>
      </c>
    </row>
    <row r="9" spans="1:6" s="17" customFormat="1" ht="24.95" customHeight="1" x14ac:dyDescent="0.2">
      <c r="A9" s="26" t="s">
        <v>6</v>
      </c>
      <c r="B9" s="25">
        <v>250</v>
      </c>
      <c r="C9" s="25">
        <v>123</v>
      </c>
      <c r="D9" s="25">
        <v>244.13200000000001</v>
      </c>
      <c r="E9" s="25">
        <v>231</v>
      </c>
      <c r="F9" s="25">
        <v>185</v>
      </c>
    </row>
    <row r="10" spans="1:6" s="17" customFormat="1" ht="24.95" customHeight="1" x14ac:dyDescent="0.2">
      <c r="A10" s="26" t="s">
        <v>7</v>
      </c>
      <c r="B10" s="25">
        <v>8397</v>
      </c>
      <c r="C10" s="25">
        <v>8647</v>
      </c>
      <c r="D10" s="25">
        <v>7522.2640000000001</v>
      </c>
      <c r="E10" s="25">
        <v>4024</v>
      </c>
      <c r="F10" s="25">
        <v>420519</v>
      </c>
    </row>
    <row r="11" spans="1:6" s="17" customFormat="1" ht="24.95" customHeight="1" x14ac:dyDescent="0.2">
      <c r="A11" s="26" t="s">
        <v>8</v>
      </c>
      <c r="B11" s="25">
        <v>75714</v>
      </c>
      <c r="C11" s="25">
        <v>54773</v>
      </c>
      <c r="D11" s="25">
        <v>69312.778000000006</v>
      </c>
      <c r="E11" s="25">
        <v>59711</v>
      </c>
      <c r="F11" s="25">
        <v>61976</v>
      </c>
    </row>
    <row r="12" spans="1:6" s="17" customFormat="1" ht="24.95" customHeight="1" x14ac:dyDescent="0.2">
      <c r="A12" s="26" t="s">
        <v>9</v>
      </c>
      <c r="B12" s="25">
        <v>102868</v>
      </c>
      <c r="C12" s="25">
        <v>89184</v>
      </c>
      <c r="D12" s="25">
        <v>104233.469</v>
      </c>
      <c r="E12" s="25">
        <f>SUM(E4:E11)</f>
        <v>95675</v>
      </c>
      <c r="F12" s="25">
        <f>SUM(F4:F11)</f>
        <v>512832</v>
      </c>
    </row>
  </sheetData>
  <mergeCells count="1">
    <mergeCell ref="A1:E1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9"/>
  <sheetViews>
    <sheetView rightToLeft="1" view="pageBreakPreview" zoomScaleNormal="100" zoomScaleSheetLayoutView="100" workbookViewId="0">
      <selection activeCell="B6" sqref="B6"/>
    </sheetView>
  </sheetViews>
  <sheetFormatPr defaultRowHeight="14.25" x14ac:dyDescent="0.2"/>
  <cols>
    <col min="1" max="1" width="10.625" customWidth="1"/>
    <col min="2" max="2" width="47.625" customWidth="1"/>
    <col min="3" max="3" width="24.375" customWidth="1"/>
  </cols>
  <sheetData>
    <row r="1" spans="1:3" ht="18" x14ac:dyDescent="0.25">
      <c r="A1" s="94" t="s">
        <v>122</v>
      </c>
      <c r="B1" s="94"/>
      <c r="C1" s="94"/>
    </row>
    <row r="2" spans="1:3" ht="18" x14ac:dyDescent="0.25">
      <c r="A2" s="22" t="s">
        <v>52</v>
      </c>
      <c r="B2" s="55"/>
      <c r="C2" s="22" t="s">
        <v>36</v>
      </c>
    </row>
    <row r="3" spans="1:3" s="4" customFormat="1" ht="24.95" customHeight="1" x14ac:dyDescent="0.2">
      <c r="A3" s="105" t="s">
        <v>34</v>
      </c>
      <c r="B3" s="105"/>
      <c r="C3" s="70" t="s">
        <v>35</v>
      </c>
    </row>
    <row r="4" spans="1:3" s="4" customFormat="1" ht="24.95" customHeight="1" x14ac:dyDescent="0.2">
      <c r="A4" s="104" t="s">
        <v>37</v>
      </c>
      <c r="B4" s="59" t="s">
        <v>41</v>
      </c>
      <c r="C4" s="25">
        <v>159279948</v>
      </c>
    </row>
    <row r="5" spans="1:3" s="4" customFormat="1" ht="24.95" customHeight="1" x14ac:dyDescent="0.2">
      <c r="A5" s="104"/>
      <c r="B5" s="59" t="s">
        <v>42</v>
      </c>
      <c r="C5" s="25">
        <v>82705804</v>
      </c>
    </row>
    <row r="6" spans="1:3" s="4" customFormat="1" ht="24.95" customHeight="1" x14ac:dyDescent="0.2">
      <c r="A6" s="104"/>
      <c r="B6" s="59" t="s">
        <v>43</v>
      </c>
      <c r="C6" s="25">
        <v>106354117</v>
      </c>
    </row>
    <row r="7" spans="1:3" s="4" customFormat="1" ht="24.95" customHeight="1" x14ac:dyDescent="0.2">
      <c r="A7" s="104"/>
      <c r="B7" s="59" t="s">
        <v>44</v>
      </c>
      <c r="C7" s="25">
        <v>121656969</v>
      </c>
    </row>
    <row r="8" spans="1:3" s="4" customFormat="1" ht="24.95" customHeight="1" x14ac:dyDescent="0.2">
      <c r="A8" s="104" t="s">
        <v>38</v>
      </c>
      <c r="B8" s="59" t="s">
        <v>45</v>
      </c>
      <c r="C8" s="25">
        <v>144298903</v>
      </c>
    </row>
    <row r="9" spans="1:3" s="4" customFormat="1" ht="24.95" customHeight="1" x14ac:dyDescent="0.2">
      <c r="A9" s="104"/>
      <c r="B9" s="59" t="s">
        <v>46</v>
      </c>
      <c r="C9" s="25">
        <v>247750515</v>
      </c>
    </row>
    <row r="10" spans="1:3" s="4" customFormat="1" ht="24.95" customHeight="1" x14ac:dyDescent="0.2">
      <c r="A10" s="104"/>
      <c r="B10" s="59" t="s">
        <v>47</v>
      </c>
      <c r="C10" s="25">
        <v>45462433</v>
      </c>
    </row>
    <row r="11" spans="1:3" s="4" customFormat="1" ht="24.95" customHeight="1" x14ac:dyDescent="0.2">
      <c r="A11" s="104"/>
      <c r="B11" s="59" t="s">
        <v>48</v>
      </c>
      <c r="C11" s="25">
        <v>34372417</v>
      </c>
    </row>
    <row r="12" spans="1:3" s="4" customFormat="1" ht="24.95" customHeight="1" x14ac:dyDescent="0.2">
      <c r="A12" s="104" t="s">
        <v>39</v>
      </c>
      <c r="B12" s="59" t="s">
        <v>49</v>
      </c>
      <c r="C12" s="25">
        <v>123366754</v>
      </c>
    </row>
    <row r="13" spans="1:3" s="4" customFormat="1" ht="24.95" customHeight="1" x14ac:dyDescent="0.2">
      <c r="A13" s="104"/>
      <c r="B13" s="59" t="s">
        <v>137</v>
      </c>
      <c r="C13" s="25">
        <v>417472947</v>
      </c>
    </row>
    <row r="14" spans="1:3" s="4" customFormat="1" ht="24.95" customHeight="1" x14ac:dyDescent="0.2">
      <c r="A14" s="104"/>
      <c r="B14" s="59" t="s">
        <v>50</v>
      </c>
      <c r="C14" s="25">
        <v>113633265</v>
      </c>
    </row>
    <row r="15" spans="1:3" s="4" customFormat="1" ht="24.95" customHeight="1" x14ac:dyDescent="0.2">
      <c r="A15" s="104"/>
      <c r="B15" s="59" t="s">
        <v>51</v>
      </c>
      <c r="C15" s="25">
        <v>150852284</v>
      </c>
    </row>
    <row r="16" spans="1:3" s="4" customFormat="1" ht="24.95" customHeight="1" x14ac:dyDescent="0.2">
      <c r="A16" s="104" t="s">
        <v>40</v>
      </c>
      <c r="B16" s="59" t="s">
        <v>125</v>
      </c>
      <c r="C16" s="25">
        <v>10956760</v>
      </c>
    </row>
    <row r="17" spans="1:3" s="4" customFormat="1" ht="24.95" customHeight="1" x14ac:dyDescent="0.2">
      <c r="A17" s="104"/>
      <c r="B17" s="59" t="s">
        <v>123</v>
      </c>
      <c r="C17" s="25">
        <v>2786003</v>
      </c>
    </row>
    <row r="18" spans="1:3" s="4" customFormat="1" ht="24.95" customHeight="1" x14ac:dyDescent="0.25">
      <c r="A18" s="104"/>
      <c r="B18" s="59" t="s">
        <v>124</v>
      </c>
      <c r="C18" s="43">
        <v>15424371</v>
      </c>
    </row>
    <row r="19" spans="1:3" s="4" customFormat="1" ht="24.95" customHeight="1" x14ac:dyDescent="0.2">
      <c r="A19" s="104" t="s">
        <v>9</v>
      </c>
      <c r="B19" s="104"/>
      <c r="C19" s="26">
        <f>SUM(C4:C18)</f>
        <v>1776373490</v>
      </c>
    </row>
  </sheetData>
  <mergeCells count="7">
    <mergeCell ref="A19:B19"/>
    <mergeCell ref="A1:C1"/>
    <mergeCell ref="A4:A7"/>
    <mergeCell ref="A8:A11"/>
    <mergeCell ref="A12:A15"/>
    <mergeCell ref="A3:B3"/>
    <mergeCell ref="A16:A18"/>
  </mergeCells>
  <printOptions horizontalCentered="1" verticalCentered="1"/>
  <pageMargins left="0.7" right="0.7" top="0.75" bottom="0.75" header="0.3" footer="0.3"/>
  <pageSetup paperSize="9" orientation="landscape" r:id="rId1"/>
  <headerFooter>
    <oddFooter>&amp;C11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"/>
  <sheetViews>
    <sheetView rightToLeft="1" topLeftCell="A6" workbookViewId="0">
      <selection activeCell="A28" sqref="A28"/>
    </sheetView>
  </sheetViews>
  <sheetFormatPr defaultRowHeight="14.25" x14ac:dyDescent="0.2"/>
  <cols>
    <col min="1" max="1" width="19.25" customWidth="1"/>
    <col min="2" max="2" width="16" customWidth="1"/>
    <col min="3" max="3" width="28.375" customWidth="1"/>
    <col min="4" max="4" width="14.25" customWidth="1"/>
    <col min="5" max="5" width="26.375" customWidth="1"/>
  </cols>
  <sheetData>
    <row r="1" spans="1:5" ht="18" x14ac:dyDescent="0.25">
      <c r="A1" s="94" t="s">
        <v>134</v>
      </c>
      <c r="B1" s="94"/>
      <c r="C1" s="94"/>
      <c r="D1" s="94"/>
      <c r="E1" s="94"/>
    </row>
    <row r="2" spans="1:5" ht="18" x14ac:dyDescent="0.25">
      <c r="A2" s="55" t="s">
        <v>103</v>
      </c>
      <c r="B2" s="55"/>
      <c r="C2" s="55"/>
      <c r="D2" s="55"/>
      <c r="E2" s="55"/>
    </row>
    <row r="3" spans="1:5" ht="15.75" x14ac:dyDescent="0.25">
      <c r="A3" s="105" t="s">
        <v>55</v>
      </c>
      <c r="B3" s="106" t="s">
        <v>56</v>
      </c>
      <c r="C3" s="106"/>
      <c r="D3" s="106" t="s">
        <v>57</v>
      </c>
      <c r="E3" s="106"/>
    </row>
    <row r="4" spans="1:5" ht="24" customHeight="1" x14ac:dyDescent="0.2">
      <c r="A4" s="105"/>
      <c r="B4" s="70" t="s">
        <v>58</v>
      </c>
      <c r="C4" s="70" t="s">
        <v>59</v>
      </c>
      <c r="D4" s="70" t="s">
        <v>58</v>
      </c>
      <c r="E4" s="70" t="s">
        <v>59</v>
      </c>
    </row>
    <row r="5" spans="1:5" ht="15.75" x14ac:dyDescent="0.25">
      <c r="A5" s="58" t="s">
        <v>61</v>
      </c>
      <c r="B5" s="56">
        <v>1</v>
      </c>
      <c r="C5" s="56">
        <v>1000</v>
      </c>
      <c r="D5" s="56">
        <v>18</v>
      </c>
      <c r="E5" s="56">
        <v>3274</v>
      </c>
    </row>
    <row r="6" spans="1:5" ht="15.75" x14ac:dyDescent="0.25">
      <c r="A6" s="58" t="s">
        <v>62</v>
      </c>
      <c r="B6" s="56">
        <v>1</v>
      </c>
      <c r="C6" s="57">
        <v>1000</v>
      </c>
      <c r="D6" s="56">
        <v>11</v>
      </c>
      <c r="E6" s="56">
        <v>1901</v>
      </c>
    </row>
    <row r="7" spans="1:5" ht="15.75" x14ac:dyDescent="0.25">
      <c r="A7" s="58" t="s">
        <v>69</v>
      </c>
      <c r="B7" s="56">
        <v>1</v>
      </c>
      <c r="C7" s="56">
        <v>1000</v>
      </c>
      <c r="D7" s="56">
        <v>8</v>
      </c>
      <c r="E7" s="56">
        <v>1396</v>
      </c>
    </row>
    <row r="8" spans="1:5" ht="15.75" x14ac:dyDescent="0.25">
      <c r="A8" s="58" t="s">
        <v>68</v>
      </c>
      <c r="B8" s="56" t="s">
        <v>126</v>
      </c>
      <c r="C8" s="57" t="s">
        <v>126</v>
      </c>
      <c r="D8" s="56">
        <v>8</v>
      </c>
      <c r="E8" s="56">
        <v>1190</v>
      </c>
    </row>
    <row r="9" spans="1:5" ht="15.75" x14ac:dyDescent="0.25">
      <c r="A9" s="58" t="s">
        <v>60</v>
      </c>
      <c r="B9" s="56">
        <v>11</v>
      </c>
      <c r="C9" s="56">
        <v>7750</v>
      </c>
      <c r="D9" s="56">
        <v>68</v>
      </c>
      <c r="E9" s="56">
        <v>11745</v>
      </c>
    </row>
    <row r="10" spans="1:5" ht="15.75" x14ac:dyDescent="0.25">
      <c r="A10" s="58" t="s">
        <v>66</v>
      </c>
      <c r="B10" s="56">
        <v>1</v>
      </c>
      <c r="C10" s="56">
        <v>1000</v>
      </c>
      <c r="D10" s="56">
        <v>8</v>
      </c>
      <c r="E10" s="56">
        <v>1827</v>
      </c>
    </row>
    <row r="11" spans="1:5" ht="15.75" x14ac:dyDescent="0.25">
      <c r="A11" s="58" t="s">
        <v>65</v>
      </c>
      <c r="B11" s="56" t="s">
        <v>126</v>
      </c>
      <c r="C11" s="56" t="s">
        <v>126</v>
      </c>
      <c r="D11" s="56">
        <v>6</v>
      </c>
      <c r="E11" s="56">
        <v>1445</v>
      </c>
    </row>
    <row r="12" spans="1:5" ht="15.75" x14ac:dyDescent="0.25">
      <c r="A12" s="58" t="s">
        <v>70</v>
      </c>
      <c r="B12" s="56">
        <v>1</v>
      </c>
      <c r="C12" s="56">
        <v>750</v>
      </c>
      <c r="D12" s="56">
        <v>10</v>
      </c>
      <c r="E12" s="56">
        <v>1712</v>
      </c>
    </row>
    <row r="13" spans="1:5" ht="15.75" x14ac:dyDescent="0.25">
      <c r="A13" s="58" t="s">
        <v>63</v>
      </c>
      <c r="B13" s="56" t="s">
        <v>126</v>
      </c>
      <c r="C13" s="57" t="s">
        <v>126</v>
      </c>
      <c r="D13" s="56">
        <v>9</v>
      </c>
      <c r="E13" s="56">
        <v>1549</v>
      </c>
    </row>
    <row r="14" spans="1:5" ht="15.75" x14ac:dyDescent="0.25">
      <c r="A14" s="58" t="s">
        <v>64</v>
      </c>
      <c r="B14" s="56">
        <v>1</v>
      </c>
      <c r="C14" s="56">
        <v>1000</v>
      </c>
      <c r="D14" s="56">
        <v>8</v>
      </c>
      <c r="E14" s="56">
        <v>1503</v>
      </c>
    </row>
    <row r="15" spans="1:5" ht="15.75" x14ac:dyDescent="0.25">
      <c r="A15" s="58" t="s">
        <v>67</v>
      </c>
      <c r="B15" s="56">
        <v>1</v>
      </c>
      <c r="C15" s="56">
        <v>1250</v>
      </c>
      <c r="D15" s="56">
        <v>7</v>
      </c>
      <c r="E15" s="56">
        <v>1323</v>
      </c>
    </row>
    <row r="16" spans="1:5" ht="15.75" x14ac:dyDescent="0.25">
      <c r="A16" s="58" t="s">
        <v>74</v>
      </c>
      <c r="B16" s="56">
        <v>1</v>
      </c>
      <c r="C16" s="56">
        <v>1000</v>
      </c>
      <c r="D16" s="56">
        <v>6</v>
      </c>
      <c r="E16" s="56">
        <v>1463</v>
      </c>
    </row>
    <row r="17" spans="1:5" ht="15.75" x14ac:dyDescent="0.25">
      <c r="A17" s="58" t="s">
        <v>72</v>
      </c>
      <c r="B17" s="56">
        <v>1</v>
      </c>
      <c r="C17" s="56">
        <v>250</v>
      </c>
      <c r="D17" s="56">
        <v>8</v>
      </c>
      <c r="E17" s="56">
        <v>2232</v>
      </c>
    </row>
    <row r="18" spans="1:5" ht="15.75" x14ac:dyDescent="0.25">
      <c r="A18" s="58" t="s">
        <v>73</v>
      </c>
      <c r="B18" s="56">
        <v>2</v>
      </c>
      <c r="C18" s="56">
        <v>2000</v>
      </c>
      <c r="D18" s="56">
        <v>6</v>
      </c>
      <c r="E18" s="56">
        <v>1323</v>
      </c>
    </row>
    <row r="19" spans="1:5" ht="15.75" x14ac:dyDescent="0.25">
      <c r="A19" s="58" t="s">
        <v>71</v>
      </c>
      <c r="B19" s="56">
        <v>4</v>
      </c>
      <c r="C19" s="56">
        <v>4250</v>
      </c>
      <c r="D19" s="56">
        <v>42</v>
      </c>
      <c r="E19" s="56">
        <v>6513</v>
      </c>
    </row>
    <row r="20" spans="1:5" ht="15.75" x14ac:dyDescent="0.25">
      <c r="A20" s="58" t="s">
        <v>9</v>
      </c>
      <c r="B20" s="47">
        <f>SUM(B5:B19)</f>
        <v>26</v>
      </c>
      <c r="C20" s="56">
        <f>SUM(C5:C19)</f>
        <v>22250</v>
      </c>
      <c r="D20" s="47">
        <f>SUM(D5:D19)</f>
        <v>223</v>
      </c>
      <c r="E20" s="56">
        <f>SUM(E5:E19)</f>
        <v>40396</v>
      </c>
    </row>
    <row r="22" spans="1:5" ht="18" x14ac:dyDescent="0.25">
      <c r="A22" s="9"/>
      <c r="B22" s="9"/>
      <c r="C22" s="9"/>
      <c r="D22" s="9"/>
    </row>
    <row r="26" spans="1:5" ht="0.75" customHeight="1" x14ac:dyDescent="0.2"/>
  </sheetData>
  <mergeCells count="4">
    <mergeCell ref="B3:C3"/>
    <mergeCell ref="D3:E3"/>
    <mergeCell ref="A3:A4"/>
    <mergeCell ref="A1:E1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3"/>
  <sheetViews>
    <sheetView rightToLeft="1" workbookViewId="0">
      <selection activeCell="A23" sqref="A23:D23"/>
    </sheetView>
  </sheetViews>
  <sheetFormatPr defaultRowHeight="14.25" x14ac:dyDescent="0.2"/>
  <cols>
    <col min="1" max="1" width="27.125" customWidth="1"/>
    <col min="2" max="2" width="25.125" customWidth="1"/>
    <col min="3" max="3" width="16" customWidth="1"/>
    <col min="4" max="4" width="23.375" customWidth="1"/>
  </cols>
  <sheetData>
    <row r="1" spans="1:4" ht="18" x14ac:dyDescent="0.25">
      <c r="A1" s="94" t="s">
        <v>135</v>
      </c>
      <c r="B1" s="94"/>
      <c r="C1" s="94"/>
      <c r="D1" s="94"/>
    </row>
    <row r="2" spans="1:4" ht="18" x14ac:dyDescent="0.25">
      <c r="A2" s="55" t="s">
        <v>138</v>
      </c>
      <c r="B2" s="55"/>
      <c r="C2" s="55"/>
      <c r="D2" s="55"/>
    </row>
    <row r="3" spans="1:4" ht="15.75" x14ac:dyDescent="0.25">
      <c r="A3" s="105" t="s">
        <v>75</v>
      </c>
      <c r="B3" s="105"/>
      <c r="C3" s="106" t="s">
        <v>76</v>
      </c>
      <c r="D3" s="106"/>
    </row>
    <row r="4" spans="1:4" ht="15.75" x14ac:dyDescent="0.25">
      <c r="A4" s="105"/>
      <c r="B4" s="105"/>
      <c r="C4" s="80" t="s">
        <v>58</v>
      </c>
      <c r="D4" s="79" t="s">
        <v>77</v>
      </c>
    </row>
    <row r="5" spans="1:4" ht="15.75" x14ac:dyDescent="0.25">
      <c r="A5" s="104" t="s">
        <v>82</v>
      </c>
      <c r="B5" s="58" t="s">
        <v>78</v>
      </c>
      <c r="C5" s="43">
        <v>72</v>
      </c>
      <c r="D5" s="58">
        <v>3908</v>
      </c>
    </row>
    <row r="6" spans="1:4" ht="15.75" x14ac:dyDescent="0.25">
      <c r="A6" s="104"/>
      <c r="B6" s="58" t="s">
        <v>79</v>
      </c>
      <c r="C6" s="43">
        <v>100</v>
      </c>
      <c r="D6" s="58">
        <v>5234</v>
      </c>
    </row>
    <row r="7" spans="1:4" ht="15.75" x14ac:dyDescent="0.25">
      <c r="A7" s="104"/>
      <c r="B7" s="58" t="s">
        <v>80</v>
      </c>
      <c r="C7" s="43">
        <v>44</v>
      </c>
      <c r="D7" s="58">
        <v>2262</v>
      </c>
    </row>
    <row r="8" spans="1:4" ht="15.75" x14ac:dyDescent="0.25">
      <c r="A8" s="104"/>
      <c r="B8" s="58" t="s">
        <v>68</v>
      </c>
      <c r="C8" s="43">
        <v>15</v>
      </c>
      <c r="D8" s="58">
        <v>537</v>
      </c>
    </row>
    <row r="9" spans="1:4" ht="15.75" x14ac:dyDescent="0.25">
      <c r="A9" s="104"/>
      <c r="B9" s="58" t="s">
        <v>81</v>
      </c>
      <c r="C9" s="43">
        <v>27</v>
      </c>
      <c r="D9" s="58">
        <v>990</v>
      </c>
    </row>
    <row r="10" spans="1:4" ht="15.75" x14ac:dyDescent="0.25">
      <c r="A10" s="104"/>
      <c r="B10" s="58" t="s">
        <v>69</v>
      </c>
      <c r="C10" s="43">
        <v>42</v>
      </c>
      <c r="D10" s="58">
        <v>1298</v>
      </c>
    </row>
    <row r="11" spans="1:4" ht="15.75" x14ac:dyDescent="0.25">
      <c r="A11" s="104" t="s">
        <v>83</v>
      </c>
      <c r="B11" s="58" t="s">
        <v>61</v>
      </c>
      <c r="C11" s="43">
        <v>93</v>
      </c>
      <c r="D11" s="58">
        <v>3873</v>
      </c>
    </row>
    <row r="12" spans="1:4" ht="15.75" x14ac:dyDescent="0.25">
      <c r="A12" s="104"/>
      <c r="B12" s="58" t="s">
        <v>62</v>
      </c>
      <c r="C12" s="43">
        <v>38</v>
      </c>
      <c r="D12" s="58">
        <v>1675</v>
      </c>
    </row>
    <row r="13" spans="1:4" ht="15.75" x14ac:dyDescent="0.25">
      <c r="A13" s="104"/>
      <c r="B13" s="58" t="s">
        <v>127</v>
      </c>
      <c r="C13" s="43">
        <v>60</v>
      </c>
      <c r="D13" s="58">
        <v>1845</v>
      </c>
    </row>
    <row r="14" spans="1:4" ht="15.75" x14ac:dyDescent="0.25">
      <c r="A14" s="104" t="s">
        <v>85</v>
      </c>
      <c r="B14" s="58" t="s">
        <v>66</v>
      </c>
      <c r="C14" s="43">
        <v>37</v>
      </c>
      <c r="D14" s="58">
        <v>1843</v>
      </c>
    </row>
    <row r="15" spans="1:4" ht="15.75" x14ac:dyDescent="0.25">
      <c r="A15" s="104"/>
      <c r="B15" s="58" t="s">
        <v>65</v>
      </c>
      <c r="C15" s="43">
        <v>29</v>
      </c>
      <c r="D15" s="58">
        <v>1570</v>
      </c>
    </row>
    <row r="16" spans="1:4" ht="15.75" x14ac:dyDescent="0.25">
      <c r="A16" s="104"/>
      <c r="B16" s="58" t="s">
        <v>64</v>
      </c>
      <c r="C16" s="43">
        <v>41</v>
      </c>
      <c r="D16" s="58">
        <v>1972</v>
      </c>
    </row>
    <row r="17" spans="1:4" ht="15.75" x14ac:dyDescent="0.25">
      <c r="A17" s="104"/>
      <c r="B17" s="58" t="s">
        <v>84</v>
      </c>
      <c r="C17" s="43">
        <v>33</v>
      </c>
      <c r="D17" s="58">
        <v>1450</v>
      </c>
    </row>
    <row r="18" spans="1:4" ht="15.75" x14ac:dyDescent="0.25">
      <c r="A18" s="104"/>
      <c r="B18" s="58" t="s">
        <v>70</v>
      </c>
      <c r="C18" s="43">
        <v>30</v>
      </c>
      <c r="D18" s="58">
        <v>1240</v>
      </c>
    </row>
    <row r="19" spans="1:4" ht="15.75" x14ac:dyDescent="0.25">
      <c r="A19" s="104" t="s">
        <v>86</v>
      </c>
      <c r="B19" s="58" t="s">
        <v>71</v>
      </c>
      <c r="C19" s="43">
        <v>126</v>
      </c>
      <c r="D19" s="58">
        <v>6016</v>
      </c>
    </row>
    <row r="20" spans="1:4" ht="15.75" x14ac:dyDescent="0.25">
      <c r="A20" s="104"/>
      <c r="B20" s="58" t="s">
        <v>72</v>
      </c>
      <c r="C20" s="43">
        <v>65</v>
      </c>
      <c r="D20" s="58">
        <v>2762</v>
      </c>
    </row>
    <row r="21" spans="1:4" ht="15.75" x14ac:dyDescent="0.25">
      <c r="A21" s="104"/>
      <c r="B21" s="58" t="s">
        <v>73</v>
      </c>
      <c r="C21" s="43">
        <v>36</v>
      </c>
      <c r="D21" s="58">
        <v>1782</v>
      </c>
    </row>
    <row r="22" spans="1:4" ht="15.75" x14ac:dyDescent="0.25">
      <c r="A22" s="104"/>
      <c r="B22" s="58" t="s">
        <v>74</v>
      </c>
      <c r="C22" s="43">
        <v>23</v>
      </c>
      <c r="D22" s="58">
        <v>998</v>
      </c>
    </row>
    <row r="23" spans="1:4" ht="25.5" customHeight="1" x14ac:dyDescent="0.2">
      <c r="A23" s="107" t="s">
        <v>9</v>
      </c>
      <c r="B23" s="107"/>
      <c r="C23" s="92">
        <f>SUM(C5:C22)</f>
        <v>911</v>
      </c>
      <c r="D23" s="93">
        <f>SUM(D5:D22)</f>
        <v>41255</v>
      </c>
    </row>
  </sheetData>
  <mergeCells count="8">
    <mergeCell ref="A14:A18"/>
    <mergeCell ref="A19:A22"/>
    <mergeCell ref="A23:B23"/>
    <mergeCell ref="A1:D1"/>
    <mergeCell ref="C3:D3"/>
    <mergeCell ref="A3:B4"/>
    <mergeCell ref="A5:A10"/>
    <mergeCell ref="A11:A13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1</vt:lpstr>
      <vt:lpstr>2&amp;3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</dc:creator>
  <cp:lastModifiedBy>hp</cp:lastModifiedBy>
  <cp:lastPrinted>2023-03-23T06:30:08Z</cp:lastPrinted>
  <dcterms:created xsi:type="dcterms:W3CDTF">2019-11-20T09:17:23Z</dcterms:created>
  <dcterms:modified xsi:type="dcterms:W3CDTF">2023-03-26T08:42:52Z</dcterms:modified>
</cp:coreProperties>
</file>