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D:\كهرباء بعد اللجنة حنان\"/>
    </mc:Choice>
  </mc:AlternateContent>
  <xr:revisionPtr revIDLastSave="0" documentId="13_ncr:1_{9AE541D2-159B-4CA2-8C45-214D88AA258D}" xr6:coauthVersionLast="47" xr6:coauthVersionMax="47" xr10:uidLastSave="{00000000-0000-0000-0000-000000000000}"/>
  <bookViews>
    <workbookView xWindow="-108" yWindow="-108" windowWidth="23256" windowHeight="12456" tabRatio="748" firstSheet="1" activeTab="3" xr2:uid="{00000000-000D-0000-FFFF-FFFF00000000}"/>
  </bookViews>
  <sheets>
    <sheet name="000" sheetId="13" state="hidden" r:id="rId1"/>
    <sheet name="1صناعي" sheetId="17" r:id="rId2"/>
    <sheet name="صناعي-32" sheetId="19" r:id="rId3"/>
    <sheet name="بيئة 4" sheetId="41" r:id="rId4"/>
    <sheet name="بيئة 5" sheetId="32" r:id="rId5"/>
    <sheet name="بيئة6" sheetId="43" r:id="rId6"/>
    <sheet name="بيئة7" sheetId="42" r:id="rId7"/>
    <sheet name="بيئة 8" sheetId="33" r:id="rId8"/>
    <sheet name="بيئة9" sheetId="34" r:id="rId9"/>
    <sheet name="بيئة10" sheetId="40" r:id="rId10"/>
    <sheet name="صناعي11" sheetId="26" r:id="rId11"/>
    <sheet name="صناعي 12" sheetId="24" r:id="rId12"/>
    <sheet name="صناعي13" sheetId="21" r:id="rId13"/>
    <sheet name="صناعي14" sheetId="23" r:id="rId14"/>
    <sheet name="صناعي 15" sheetId="22" r:id="rId15"/>
  </sheets>
  <definedNames>
    <definedName name="_xlnm.Print_Area" localSheetId="0">'000'!$A$1:$I$29</definedName>
    <definedName name="_xlnm.Print_Area" localSheetId="1">'1صناعي'!$A$1:$G$22</definedName>
    <definedName name="_xlnm.Print_Area" localSheetId="3">'بيئة 4'!$A$1:$L$33</definedName>
    <definedName name="_xlnm.Print_Area" localSheetId="4">'بيئة 5'!$A$1:$G$15</definedName>
    <definedName name="_xlnm.Print_Area" localSheetId="7">'بيئة 8'!$A$1:$N$15</definedName>
    <definedName name="_xlnm.Print_Area" localSheetId="9">بيئة10!$A$1:$I$26</definedName>
    <definedName name="_xlnm.Print_Area" localSheetId="5">بيئة6!$A$1:$H$25</definedName>
    <definedName name="_xlnm.Print_Area" localSheetId="6">بيئة7!$A$1:$Q$36</definedName>
    <definedName name="_xlnm.Print_Area" localSheetId="8">بيئة9!$A$1:$J$18</definedName>
    <definedName name="_xlnm.Print_Area" localSheetId="2">'صناعي-32'!$A$1:$F$24</definedName>
    <definedName name="_xlnm.Print_Area" localSheetId="11">'صناعي 12'!$A$1:$F$22</definedName>
    <definedName name="_xlnm.Print_Area" localSheetId="14">'صناعي 15'!$A$1:$F$14</definedName>
    <definedName name="_xlnm.Print_Area" localSheetId="10">صناعي11!$A$1:$G$29</definedName>
    <definedName name="_xlnm.Print_Area" localSheetId="12">صناعي13!$A$1:$F$25</definedName>
    <definedName name="_xlnm.Print_Area" localSheetId="13">صناعي14!$A$1:$E$20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34" l="1"/>
  <c r="I8" i="34"/>
  <c r="I10" i="34"/>
  <c r="I13" i="34"/>
  <c r="I6" i="34"/>
  <c r="F14" i="34"/>
  <c r="C14" i="34"/>
  <c r="D14" i="34"/>
  <c r="G14" i="34"/>
  <c r="H14" i="34"/>
  <c r="I14" i="34" s="1"/>
  <c r="B14" i="22" l="1"/>
  <c r="C14" i="22"/>
  <c r="D14" i="22"/>
  <c r="E14" i="22"/>
  <c r="E6" i="43"/>
  <c r="F6" i="43" s="1"/>
  <c r="F19" i="43"/>
  <c r="F18" i="43"/>
  <c r="F14" i="43"/>
  <c r="F13" i="43"/>
  <c r="O32" i="42"/>
  <c r="M32" i="42"/>
  <c r="K32" i="42"/>
  <c r="I32" i="42"/>
  <c r="E32" i="42"/>
  <c r="G32" i="42"/>
  <c r="K10" i="42"/>
  <c r="K11" i="42"/>
  <c r="K12" i="42"/>
  <c r="K13" i="42"/>
  <c r="K14" i="42"/>
  <c r="K15" i="42"/>
  <c r="K16" i="42"/>
  <c r="K17" i="42"/>
  <c r="K18" i="42"/>
  <c r="K19" i="42"/>
  <c r="K20" i="42"/>
  <c r="K21" i="42"/>
  <c r="K22" i="42"/>
  <c r="K23" i="42"/>
  <c r="K24" i="42"/>
  <c r="K25" i="42"/>
  <c r="K26" i="42"/>
  <c r="K27" i="42"/>
  <c r="K28" i="42"/>
  <c r="K29" i="42"/>
  <c r="K30" i="42"/>
  <c r="K31" i="42"/>
  <c r="I10" i="42"/>
  <c r="I11" i="42"/>
  <c r="I12" i="42"/>
  <c r="I13" i="42"/>
  <c r="I14" i="42"/>
  <c r="I15" i="42"/>
  <c r="I16" i="42"/>
  <c r="I17" i="42"/>
  <c r="I18" i="42"/>
  <c r="I19" i="42"/>
  <c r="I20" i="42"/>
  <c r="I21" i="42"/>
  <c r="I22" i="42"/>
  <c r="I23" i="42"/>
  <c r="I24" i="42"/>
  <c r="I25" i="42"/>
  <c r="I26" i="42"/>
  <c r="I27" i="42"/>
  <c r="I28" i="42"/>
  <c r="I29" i="42"/>
  <c r="I30" i="42"/>
  <c r="I31" i="42"/>
  <c r="G10" i="42"/>
  <c r="G11" i="42"/>
  <c r="G12" i="42"/>
  <c r="G13" i="42"/>
  <c r="G14" i="42"/>
  <c r="G15" i="42"/>
  <c r="G16" i="42"/>
  <c r="G17" i="42"/>
  <c r="G18" i="42"/>
  <c r="G19" i="42"/>
  <c r="G20" i="42"/>
  <c r="G21" i="42"/>
  <c r="G22" i="42"/>
  <c r="G23" i="42"/>
  <c r="G24" i="42"/>
  <c r="G25" i="42"/>
  <c r="G26" i="42"/>
  <c r="G27" i="42"/>
  <c r="G28" i="42"/>
  <c r="G29" i="42"/>
  <c r="G30" i="42"/>
  <c r="G31" i="42"/>
  <c r="E10" i="42"/>
  <c r="E11" i="42"/>
  <c r="E12" i="42"/>
  <c r="E13" i="42"/>
  <c r="E14" i="42"/>
  <c r="E15" i="42"/>
  <c r="E16" i="42"/>
  <c r="E17" i="42"/>
  <c r="E18" i="42"/>
  <c r="E19" i="42"/>
  <c r="E20" i="42"/>
  <c r="E21" i="42"/>
  <c r="E22" i="42"/>
  <c r="E23" i="42"/>
  <c r="E24" i="42"/>
  <c r="E25" i="42"/>
  <c r="E26" i="42"/>
  <c r="E27" i="42"/>
  <c r="E28" i="42"/>
  <c r="E29" i="42"/>
  <c r="E30" i="42"/>
  <c r="E31" i="42"/>
  <c r="L32" i="42"/>
  <c r="N32" i="42"/>
  <c r="C32" i="42"/>
  <c r="D32" i="42"/>
  <c r="F32" i="42"/>
  <c r="H32" i="42"/>
  <c r="J32" i="42"/>
  <c r="K9" i="42"/>
  <c r="I9" i="42"/>
  <c r="G9" i="42"/>
  <c r="E9" i="42"/>
  <c r="M13" i="33"/>
  <c r="F13" i="33"/>
  <c r="G8" i="33" s="1"/>
  <c r="B13" i="33"/>
  <c r="C13" i="33"/>
  <c r="D8" i="33" s="1"/>
  <c r="E13" i="33"/>
  <c r="H13" i="33"/>
  <c r="I13" i="33"/>
  <c r="J13" i="33"/>
  <c r="K13" i="33"/>
  <c r="L13" i="33"/>
  <c r="B14" i="34"/>
  <c r="F6" i="32"/>
  <c r="F7" i="32"/>
  <c r="F8" i="32"/>
  <c r="G8" i="32" s="1"/>
  <c r="F9" i="32"/>
  <c r="G7" i="32"/>
  <c r="E23" i="40"/>
  <c r="E10" i="21"/>
  <c r="E11" i="21"/>
  <c r="E12" i="21"/>
  <c r="E13" i="21"/>
  <c r="E14" i="21"/>
  <c r="E15" i="21"/>
  <c r="E16" i="21"/>
  <c r="E17" i="21"/>
  <c r="E18" i="21"/>
  <c r="E19" i="21"/>
  <c r="F6" i="17"/>
  <c r="D21" i="43"/>
  <c r="C21" i="43"/>
  <c r="E20" i="43"/>
  <c r="F20" i="43" s="1"/>
  <c r="E19" i="43"/>
  <c r="E18" i="43"/>
  <c r="E17" i="43"/>
  <c r="F17" i="43" s="1"/>
  <c r="E16" i="43"/>
  <c r="F16" i="43" s="1"/>
  <c r="E15" i="43"/>
  <c r="F15" i="43" s="1"/>
  <c r="E14" i="43"/>
  <c r="E13" i="43"/>
  <c r="E12" i="43"/>
  <c r="F12" i="43" s="1"/>
  <c r="E11" i="43"/>
  <c r="F11" i="43" s="1"/>
  <c r="E10" i="43"/>
  <c r="F10" i="43" s="1"/>
  <c r="E9" i="43"/>
  <c r="F9" i="43" s="1"/>
  <c r="E8" i="43"/>
  <c r="F8" i="43" s="1"/>
  <c r="E7" i="43"/>
  <c r="F7" i="43" s="1"/>
  <c r="E21" i="43" l="1"/>
  <c r="F21" i="43" s="1"/>
  <c r="D7" i="33"/>
  <c r="D12" i="33"/>
  <c r="D11" i="33"/>
  <c r="D10" i="33"/>
  <c r="D9" i="33"/>
  <c r="G7" i="33"/>
  <c r="G12" i="33"/>
  <c r="G11" i="33"/>
  <c r="G10" i="33"/>
  <c r="G9" i="33"/>
  <c r="E25" i="21"/>
  <c r="O12" i="42"/>
  <c r="O13" i="42"/>
  <c r="O14" i="42"/>
  <c r="O15" i="42"/>
  <c r="O16" i="42"/>
  <c r="O17" i="42"/>
  <c r="O18" i="42"/>
  <c r="O19" i="42"/>
  <c r="O20" i="42"/>
  <c r="O21" i="42"/>
  <c r="O22" i="42"/>
  <c r="O23" i="42"/>
  <c r="O24" i="42"/>
  <c r="O25" i="42"/>
  <c r="O26" i="42"/>
  <c r="O27" i="42"/>
  <c r="O28" i="42"/>
  <c r="O29" i="42"/>
  <c r="O30" i="42"/>
  <c r="O31" i="42"/>
  <c r="M12" i="42"/>
  <c r="M13" i="42"/>
  <c r="M14" i="42"/>
  <c r="M15" i="42"/>
  <c r="M16" i="42"/>
  <c r="M17" i="42"/>
  <c r="M18" i="42"/>
  <c r="M19" i="42"/>
  <c r="M20" i="42"/>
  <c r="M21" i="42"/>
  <c r="M22" i="42"/>
  <c r="M23" i="42"/>
  <c r="M24" i="42"/>
  <c r="M25" i="42"/>
  <c r="M26" i="42"/>
  <c r="M27" i="42"/>
  <c r="M28" i="42"/>
  <c r="M29" i="42"/>
  <c r="M30" i="42"/>
  <c r="M31" i="42"/>
  <c r="G13" i="33" l="1"/>
  <c r="D13" i="33"/>
  <c r="G22" i="40"/>
  <c r="G21" i="40"/>
  <c r="G20" i="40"/>
  <c r="G19" i="40"/>
  <c r="G18" i="40"/>
  <c r="G17" i="40"/>
  <c r="G16" i="40"/>
  <c r="G15" i="40"/>
  <c r="G14" i="40"/>
  <c r="G13" i="40"/>
  <c r="G12" i="40"/>
  <c r="G11" i="40"/>
  <c r="G10" i="40"/>
  <c r="G9" i="40"/>
  <c r="G8" i="40"/>
  <c r="F23" i="40"/>
  <c r="D23" i="40"/>
  <c r="C23" i="40"/>
  <c r="G23" i="40" l="1"/>
  <c r="F7" i="17" l="1"/>
  <c r="F8" i="17"/>
  <c r="F9" i="17"/>
  <c r="F10" i="17"/>
  <c r="F11" i="17"/>
  <c r="F12" i="17"/>
  <c r="F13" i="17"/>
  <c r="F14" i="17"/>
  <c r="F15" i="17"/>
  <c r="F16" i="17"/>
  <c r="F5" i="17"/>
  <c r="C29" i="26"/>
  <c r="E22" i="24" l="1"/>
  <c r="D22" i="24"/>
  <c r="C22" i="24"/>
  <c r="B22" i="24"/>
  <c r="C20" i="23" l="1"/>
  <c r="G19" i="13" l="1"/>
  <c r="G25" i="13" s="1"/>
  <c r="F19" i="13"/>
  <c r="F25" i="13" s="1"/>
  <c r="D25" i="13"/>
  <c r="E25" i="13"/>
  <c r="H25" i="13"/>
  <c r="C19" i="13"/>
  <c r="C24" i="13"/>
  <c r="C25" i="13" l="1"/>
</calcChain>
</file>

<file path=xl/sharedStrings.xml><?xml version="1.0" encoding="utf-8"?>
<sst xmlns="http://schemas.openxmlformats.org/spreadsheetml/2006/main" count="820" uniqueCount="545">
  <si>
    <t xml:space="preserve">المحافظة </t>
  </si>
  <si>
    <t>كركوك</t>
  </si>
  <si>
    <t>صلاح الدين</t>
  </si>
  <si>
    <t>النجف</t>
  </si>
  <si>
    <t>كربلاء</t>
  </si>
  <si>
    <t>بابل</t>
  </si>
  <si>
    <t>القادسية</t>
  </si>
  <si>
    <t>ديالى</t>
  </si>
  <si>
    <t>واسط</t>
  </si>
  <si>
    <t>البصرة</t>
  </si>
  <si>
    <t>المثنى</t>
  </si>
  <si>
    <t>ميسان</t>
  </si>
  <si>
    <t>المحافظة</t>
  </si>
  <si>
    <t>بغداد</t>
  </si>
  <si>
    <t>الرصافة</t>
  </si>
  <si>
    <t>الكرخ</t>
  </si>
  <si>
    <t>الصدر</t>
  </si>
  <si>
    <t>%</t>
  </si>
  <si>
    <t>المصدر : وزارة الكهرباء / مركز المعلوماتية / قسم الإحصاء</t>
  </si>
  <si>
    <t>المجموع</t>
  </si>
  <si>
    <t>المجموع الكلي</t>
  </si>
  <si>
    <t xml:space="preserve">جدول (6-5) </t>
  </si>
  <si>
    <t xml:space="preserve">  </t>
  </si>
  <si>
    <t xml:space="preserve">الجهاز المركزي للإحصاء / العراق </t>
  </si>
  <si>
    <t>المحطات الغازية</t>
  </si>
  <si>
    <t>المحطات الكهرومائية</t>
  </si>
  <si>
    <t>المحطات المتنقلة</t>
  </si>
  <si>
    <t xml:space="preserve"> عدد محطات إنتاج الطاقة الكهربائية حسب المحافظة لسنة 2012</t>
  </si>
  <si>
    <t>نينوى</t>
  </si>
  <si>
    <t>الانبار</t>
  </si>
  <si>
    <t>ذي قار</t>
  </si>
  <si>
    <t>أقليم كردستان</t>
  </si>
  <si>
    <t>دهوك</t>
  </si>
  <si>
    <t>السليمانية</t>
  </si>
  <si>
    <t xml:space="preserve">اربيل </t>
  </si>
  <si>
    <t>المحطات البخارية</t>
  </si>
  <si>
    <t>محطات الديزل</t>
  </si>
  <si>
    <t>المتجاوزين</t>
  </si>
  <si>
    <t>توزيع بغداد</t>
  </si>
  <si>
    <t>Grand total</t>
  </si>
  <si>
    <t>Governorate</t>
  </si>
  <si>
    <t>Hydroelectric stations</t>
  </si>
  <si>
    <t>Baghdad</t>
  </si>
  <si>
    <t>North</t>
  </si>
  <si>
    <t>Nineveh</t>
  </si>
  <si>
    <t>Kirkuk</t>
  </si>
  <si>
    <t>South</t>
  </si>
  <si>
    <t>Wasit</t>
  </si>
  <si>
    <t>Total</t>
  </si>
  <si>
    <t>Babylon</t>
  </si>
  <si>
    <t>Baghdad distribution</t>
  </si>
  <si>
    <t>المؤشرات</t>
  </si>
  <si>
    <t>عدد المحطات (التوليد او الانتاج)</t>
  </si>
  <si>
    <t>اجمالي الانتاج لمنظومة الطاقة الكهرباء  (م.و.س) ….... ( 1 )</t>
  </si>
  <si>
    <t xml:space="preserve">كمية الكهرباء المنتجة (م.و.س) ……..( 2 ) </t>
  </si>
  <si>
    <t>كمية الكهرباء المباعة للمستهلكين ( م.و.س)</t>
  </si>
  <si>
    <t xml:space="preserve">كمية الكهرباء المستوردة  (م.و.س) ……….( 3 ) </t>
  </si>
  <si>
    <t xml:space="preserve">كمية الكهرباء المستوردة من اقليم كردستان (م.و.س)….( 4 ) </t>
  </si>
  <si>
    <t xml:space="preserve"> الايرادات المتحققة للمنظومة الكهربائية (مليار دينار)   </t>
  </si>
  <si>
    <t>عدد المشتغلين</t>
  </si>
  <si>
    <t>الاجور المدفوعة للمشتغلين ( مليار دينار)</t>
  </si>
  <si>
    <t xml:space="preserve"> كمية المحطات + الديزلات (2)</t>
  </si>
  <si>
    <t>كمية الكهرباء المستوردة + الاستثمار (3)</t>
  </si>
  <si>
    <t xml:space="preserve">     كمية الكهرباء المستوردة من كردستان(4)</t>
  </si>
  <si>
    <t>Number of stations (generation or production)</t>
  </si>
  <si>
    <t>Total production of the electricity energy system (MWh) …… (1)</t>
  </si>
  <si>
    <t>Quantity of electricity produced (MWh) ……..(2)</t>
  </si>
  <si>
    <t>Quantity of electricity sold to consumers (MWh)</t>
  </si>
  <si>
    <t>Quantity of imported electricity (MWh) ……….(3)</t>
  </si>
  <si>
    <t>The amount of electricity imported from the Kurdistan Region (MWh)...(4)</t>
  </si>
  <si>
    <t>Revenues generated by the electrical system (billion dinars)</t>
  </si>
  <si>
    <t>Value of supplies (billion dinars) …….. (6)</t>
  </si>
  <si>
    <t>Number of employees</t>
  </si>
  <si>
    <t>Wages paid to workers (billion dinars)</t>
  </si>
  <si>
    <t>(1) The amount of electricity produced</t>
  </si>
  <si>
    <t>(5) Total value of supplies</t>
  </si>
  <si>
    <t xml:space="preserve">(3)Quantity of imported electricity + investment </t>
  </si>
  <si>
    <t xml:space="preserve">(2)Quantity of stations + diesels </t>
  </si>
  <si>
    <t>(4)Quantity of electricity imported from Kurdistan</t>
  </si>
  <si>
    <t xml:space="preserve">الكمية (م.و.س) </t>
  </si>
  <si>
    <t xml:space="preserve"> محطات التوليد </t>
  </si>
  <si>
    <t>محطات بخارية</t>
  </si>
  <si>
    <t>محطات غازية</t>
  </si>
  <si>
    <t xml:space="preserve"> محطات الديزل + ديزلات هونداي + ديزلات stx</t>
  </si>
  <si>
    <t xml:space="preserve">محطات كهرومائية </t>
  </si>
  <si>
    <t xml:space="preserve">الطاقة المستوردة + الاستثمار </t>
  </si>
  <si>
    <t>المستورد من اقليم كردستان</t>
  </si>
  <si>
    <t>التفاصيل</t>
  </si>
  <si>
    <t>الاستهلاك الداخلي والضائعات في محطات الانتاج</t>
  </si>
  <si>
    <t>الاستهلاك الداخلي والضائعات في شبكات النقل</t>
  </si>
  <si>
    <t>الاستهلاك الداخلي والضائعات في شبكات التوزيع</t>
  </si>
  <si>
    <t>Steam plants</t>
  </si>
  <si>
    <t>Gas stations</t>
  </si>
  <si>
    <t>Diesel stations + Hyundai diesels + STX diesels</t>
  </si>
  <si>
    <t>Imported energy + investment</t>
  </si>
  <si>
    <t>Imported from the Kurdistan region</t>
  </si>
  <si>
    <t>Internal consumption and losses in production plants</t>
  </si>
  <si>
    <t>Internal consumption and losses in transportation networks</t>
  </si>
  <si>
    <t>Internal consumption and losses in distribution networks</t>
  </si>
  <si>
    <t>Diyala</t>
  </si>
  <si>
    <t>Anbar</t>
  </si>
  <si>
    <t>Karbala</t>
  </si>
  <si>
    <t>Najaf</t>
  </si>
  <si>
    <t>Maysan</t>
  </si>
  <si>
    <t>Basra</t>
  </si>
  <si>
    <t xml:space="preserve">المستلزمات </t>
  </si>
  <si>
    <t xml:space="preserve">الخامات والمواد الاولية </t>
  </si>
  <si>
    <t>الوقود والزيوت</t>
  </si>
  <si>
    <t>ادوات احتياطية</t>
  </si>
  <si>
    <t xml:space="preserve">المتنوعات </t>
  </si>
  <si>
    <t>تجهيزالعاملين</t>
  </si>
  <si>
    <t>الماء والكهرباء</t>
  </si>
  <si>
    <t>سلعية اخرى</t>
  </si>
  <si>
    <t>خدمات الصيانة</t>
  </si>
  <si>
    <t>ابحاث واستشارات</t>
  </si>
  <si>
    <t>دعاية وطبع وضيافة</t>
  </si>
  <si>
    <t>نقل وأيفاد وإتصالات</t>
  </si>
  <si>
    <t>إستئجارموجودات ثابتة</t>
  </si>
  <si>
    <t>مصروفات خدمية متنوعة</t>
  </si>
  <si>
    <t>خدمات التشغيل</t>
  </si>
  <si>
    <t xml:space="preserve">فوائد وايجارات الاراضي </t>
  </si>
  <si>
    <t xml:space="preserve">الاندثارات </t>
  </si>
  <si>
    <t>المساهمة في نفقات الوحدة المركزية</t>
  </si>
  <si>
    <t>مصروفات تحويلية متنوعة</t>
  </si>
  <si>
    <t>المصروفات الاخرى</t>
  </si>
  <si>
    <t>(مليون دينار)</t>
  </si>
  <si>
    <t xml:space="preserve">التفاصيل </t>
  </si>
  <si>
    <t>المعالجة الطبية</t>
  </si>
  <si>
    <t>مخصصات تعويضية</t>
  </si>
  <si>
    <t>كـساوي</t>
  </si>
  <si>
    <t>نقل العاملين</t>
  </si>
  <si>
    <t>مكافأت لغير العاملين</t>
  </si>
  <si>
    <t>التأمين</t>
  </si>
  <si>
    <t>المكافأت والحوافز</t>
  </si>
  <si>
    <t>الضمان الاجتماعي</t>
  </si>
  <si>
    <t>Medical treatment</t>
  </si>
  <si>
    <t>Bonuses for non-workers</t>
  </si>
  <si>
    <t>Insurance</t>
  </si>
  <si>
    <t>Bonuses and incentives</t>
  </si>
  <si>
    <t>Social security</t>
  </si>
  <si>
    <t>Power stations</t>
  </si>
  <si>
    <t>The details</t>
  </si>
  <si>
    <t>Quantity (MWh)</t>
  </si>
  <si>
    <t>الشركات العامة</t>
  </si>
  <si>
    <t>الانتاج</t>
  </si>
  <si>
    <t>الشركة العامة لانتاج الطاقة الكهربائية / الوسطى</t>
  </si>
  <si>
    <t>الشركة العامة لانتاج الطاقة الكهربائية / الفرات الاوسط</t>
  </si>
  <si>
    <t>الشركة العامة لانتاج الطاقة الكهربائية/ الشمالية</t>
  </si>
  <si>
    <t>الشركة العامة لانتاج الطاقة الكهربائية / الجنوب</t>
  </si>
  <si>
    <t>النقل</t>
  </si>
  <si>
    <t>الشركة العامة لنقل الطاقة الكهربائية / الوسطى</t>
  </si>
  <si>
    <t>الشركة العامة لنقل الطاقة الكهربائية / الفرات الاوسط</t>
  </si>
  <si>
    <t>الشركة العامة لنقل الطاقة الكهربائية/الجنوب</t>
  </si>
  <si>
    <t>الشركة العامة لنقل الطاقة الكهربائية /الشمالية</t>
  </si>
  <si>
    <t>التوزيع</t>
  </si>
  <si>
    <t>الشركة العامة لتوزيع الطاقة الكهربائية / الوسط</t>
  </si>
  <si>
    <t>الشركة العامة لتوزيع الطاقة الكهربائية / بغداد</t>
  </si>
  <si>
    <t>الشركة العامة لتوزيع لطاقة الكهربائية /الشمالية</t>
  </si>
  <si>
    <t>الشركة العامة لتوزيع الطاقة الكهربائية/ الجنوب</t>
  </si>
  <si>
    <t>الساند</t>
  </si>
  <si>
    <t xml:space="preserve">المديرية العامة للفحص والورش الفنية </t>
  </si>
  <si>
    <t xml:space="preserve">المجموع                                                             </t>
  </si>
  <si>
    <t xml:space="preserve"> </t>
  </si>
  <si>
    <t>400 kv</t>
  </si>
  <si>
    <t>132 kv</t>
  </si>
  <si>
    <t>العدد</t>
  </si>
  <si>
    <t>السعة التصميمية (M.V.A)</t>
  </si>
  <si>
    <t>الشركات</t>
  </si>
  <si>
    <t>الفرات الاعلى</t>
  </si>
  <si>
    <t>مركز الانبار</t>
  </si>
  <si>
    <t>شرق الانبار</t>
  </si>
  <si>
    <t xml:space="preserve">ديالى </t>
  </si>
  <si>
    <t>مركز نينوى</t>
  </si>
  <si>
    <t>اطراف نينوى</t>
  </si>
  <si>
    <t>الديوانية</t>
  </si>
  <si>
    <t>الجنوب</t>
  </si>
  <si>
    <t>Production</t>
  </si>
  <si>
    <t>Distribution</t>
  </si>
  <si>
    <t>General Company for Electricity Production / Central</t>
  </si>
  <si>
    <t>General Company for Electricity Production / Middle Euphrates</t>
  </si>
  <si>
    <t>General Company for Electricity Production / North</t>
  </si>
  <si>
    <t>General Company for Electricity Production / South</t>
  </si>
  <si>
    <t>General Company for Electricity Transmission / Central</t>
  </si>
  <si>
    <t>General Company for Electricity Transmission / Middle Euphrates</t>
  </si>
  <si>
    <t>General Company for Electricity Transmission / South</t>
  </si>
  <si>
    <t>General Company for Electricity Transmission / North</t>
  </si>
  <si>
    <t>General Company for Electricity Distribution / Central</t>
  </si>
  <si>
    <t>General Company for Electricity Distribution / Baghdad</t>
  </si>
  <si>
    <t>General Company for Electricity Distribution / North</t>
  </si>
  <si>
    <t>General Company for Electricity Distribution / South</t>
  </si>
  <si>
    <t>General Company for Electricity Distribution / Middle Euphrates</t>
  </si>
  <si>
    <t>General Directorate of Inspection and Technical Workshops</t>
  </si>
  <si>
    <t>Salah al-Din</t>
  </si>
  <si>
    <t>Qadisiyah</t>
  </si>
  <si>
    <t>Muthanna</t>
  </si>
  <si>
    <t>Design Capacity (M.V.A)</t>
  </si>
  <si>
    <t>Number</t>
  </si>
  <si>
    <t>The middle</t>
  </si>
  <si>
    <t>Middle Euphrates</t>
  </si>
  <si>
    <t>(1) كمية الكهرباء المنتجة</t>
  </si>
  <si>
    <t>نينوى اطراف</t>
  </si>
  <si>
    <t xml:space="preserve">ذي قار </t>
  </si>
  <si>
    <t>الفلوجة</t>
  </si>
  <si>
    <t>شمال البصرة</t>
  </si>
  <si>
    <t>توزيع الشمال</t>
  </si>
  <si>
    <t xml:space="preserve"> الفرات الاوسط</t>
  </si>
  <si>
    <t>كهرباء الوسط</t>
  </si>
  <si>
    <t xml:space="preserve">البصرة </t>
  </si>
  <si>
    <t>شمال الناصرية</t>
  </si>
  <si>
    <t>جنوب صلاح الدين</t>
  </si>
  <si>
    <t>قيمة الاجور للشركات العامة لانتاج ونقل وتوزيع الطاقة الكهربائية لسنة 2024</t>
  </si>
  <si>
    <t>عدد محطات التحويل العاملة في شبكات التوزيع لسنة 2024</t>
  </si>
  <si>
    <t>عدد محطات التحويل العاملة في شبكات النقل لسنة 2024</t>
  </si>
  <si>
    <t xml:space="preserve">السنة </t>
  </si>
  <si>
    <t xml:space="preserve"> كمية الكهرباء الإجمالية المنتجة المولّدة (م.و.س) </t>
  </si>
  <si>
    <t>كمية الكهرباء المعدّة للبيع (م.و.س)</t>
  </si>
  <si>
    <t>عدد السكان *</t>
  </si>
  <si>
    <t>نصيب الفرد من الكهرباء المعدّة للبيع (م.و.س/ سنة)</t>
  </si>
  <si>
    <t>Year</t>
  </si>
  <si>
    <t xml:space="preserve">Total amount of generated and produced electricity (MW.H)  </t>
  </si>
  <si>
    <t xml:space="preserve">Amount of imported electricity+ Investmentl  (MW.H)  </t>
  </si>
  <si>
    <t xml:space="preserve">Amount of electricity prepared for sale (MW.H)  </t>
  </si>
  <si>
    <t>No. of population*</t>
  </si>
  <si>
    <t xml:space="preserve">* عدد السكان حسب تقديرات هيأة الإحصاء ونظم المعلومات الجغرافية (عدا إقليم كردستان)، ونتيجة لما شهده العراق من احداث امنية ، تم إعداد إسقاطات سكانية جديدة بناءاً على فرضيات سكانية تتلائم مع واقع البلد من حيث تخفيض الخصوبة وتوقع العمرعند الولادة </t>
  </si>
  <si>
    <t>* No. of population according to (ASGIS) estimates (excluding kurdistan region), and based on what Iraq winessed of unstable security conditions, new population projections were prepared based on population hypotheses compatable with the country's situation concerning fertility reduction and life expectancy at birth</t>
  </si>
  <si>
    <t>** Represents the electrical energy bought from Kurdistan region, the electrical energy imported from the neighboring countries and the energy added from investment, noting that there is no electrical energy from barges for (2018, 2019, 2020, 2021, 2022 and 2023) due to the financial crisis</t>
  </si>
  <si>
    <t>م.و.س/ سنة = ميكا واط . ساعة / سنة</t>
  </si>
  <si>
    <t>MW.H/ year = mega watts. Hour/ year</t>
  </si>
  <si>
    <t xml:space="preserve">م.و.س =  ميكا واط . ساعة </t>
  </si>
  <si>
    <t xml:space="preserve">MW.H = mega watts. Hour  </t>
  </si>
  <si>
    <t>المصدر : وزارة الكهرباء / دائرة التخطيط والدراسات/ قسم الاحصاء ونظم المعلومات الجغرافية GIS</t>
  </si>
  <si>
    <t>Source: Ministry of Electricity / Study and planning  Department / GIS and statistic Department</t>
  </si>
  <si>
    <t xml:space="preserve"> محطات الإنتاج </t>
  </si>
  <si>
    <t>عدد المحطات</t>
  </si>
  <si>
    <t xml:space="preserve">كمية الإنتاج (م.و.س) </t>
  </si>
  <si>
    <t>نسبة المشاركة %</t>
  </si>
  <si>
    <t>Production stations</t>
  </si>
  <si>
    <t>No. of stations</t>
  </si>
  <si>
    <t>Amount of production (MW.H)</t>
  </si>
  <si>
    <t>Percentage of participation (%)</t>
  </si>
  <si>
    <t xml:space="preserve">المحطات البخارية </t>
  </si>
  <si>
    <t>Steam</t>
  </si>
  <si>
    <t xml:space="preserve">المحطات الغازية </t>
  </si>
  <si>
    <t>Gaseous</t>
  </si>
  <si>
    <t xml:space="preserve">المحطات الكهرومائية </t>
  </si>
  <si>
    <t>Hydroelectric</t>
  </si>
  <si>
    <t xml:space="preserve">محطات الديزل + ديزلات هونداي + ديزلات STX </t>
  </si>
  <si>
    <t>Diesel+ hundai diesels+ STX diesels</t>
  </si>
  <si>
    <t>الطاقة الكهربائية المستوردة + الإستثمار</t>
  </si>
  <si>
    <t>Imported electrical energy+ Investment</t>
  </si>
  <si>
    <t>الطاقة الكهربائية المشتراة من إقليم كردستان</t>
  </si>
  <si>
    <t>The electrical energy bought from Kurdistan region</t>
  </si>
  <si>
    <t>إجمالي منظومة الطاقة الكهربائية في العراق</t>
  </si>
  <si>
    <t>Grand total of electrical energy in iraq</t>
  </si>
  <si>
    <t>ملاحظة :  ديزلات وزارة النفط لم تحتسب ضمن معدل الانتاج الفعلي لعدم احتسابها ضمن المطابقات المالية</t>
  </si>
  <si>
    <t xml:space="preserve">محطات الإنتاج </t>
  </si>
  <si>
    <t xml:space="preserve">عدد الوحدات </t>
  </si>
  <si>
    <t xml:space="preserve">عدد الوحدات العاملة </t>
  </si>
  <si>
    <t>سعة اكبر وحدة تصميمية (ميكا واط)</t>
  </si>
  <si>
    <t>مجموع السعات التصميمية للوحدات (ميكا واط)</t>
  </si>
  <si>
    <t>مجموع السعات التصميمية للوحدات العاملة (ميكا واط)</t>
  </si>
  <si>
    <t>معدل الإنتاج الفعلّي (ميكا واط)</t>
  </si>
  <si>
    <t>Number of stations</t>
  </si>
  <si>
    <t>Number of units</t>
  </si>
  <si>
    <t>Number of working units</t>
  </si>
  <si>
    <t>Capacity of the biggest designed unit (M.W)</t>
  </si>
  <si>
    <t>Total number of designed capacity units (M.W)</t>
  </si>
  <si>
    <t>Total number of designed capacity  for working units (M.W)</t>
  </si>
  <si>
    <t>Average amount of actual production (M.W)</t>
  </si>
  <si>
    <t xml:space="preserve">المحطات الغازية  </t>
  </si>
  <si>
    <t>ديزلات هونداي</t>
  </si>
  <si>
    <t>Hundai diesels</t>
  </si>
  <si>
    <t>محطات ديزل (الكهرباء)</t>
  </si>
  <si>
    <t>محطات غازية تابعة الى وزارة النفط (ZPPG , RPPG)</t>
  </si>
  <si>
    <t>خطوط الربط الدولي</t>
  </si>
  <si>
    <t>Investimeneatal statations</t>
  </si>
  <si>
    <t>المحطات الاستثمارية</t>
  </si>
  <si>
    <t>إجمالي العراق</t>
  </si>
  <si>
    <t>Total of Iraq</t>
  </si>
  <si>
    <t>ملاحظة 1 : ديزلات هونداي مجموعة محطات تتوزع في (9) مواقع عدد محطاتها (7) محطة</t>
  </si>
  <si>
    <t xml:space="preserve">عدد المحطات </t>
  </si>
  <si>
    <t xml:space="preserve">ضمن انتاج المحطات الغازية </t>
  </si>
  <si>
    <t>** تمثل الطاقة الكهربائية المشتراة من إقليم كردستان والطاقة المستوردة من  الجوار والطاقة المضافة من الاستثمار مع العلم بعدم وجود طاقة كهربائية من (البارجات) خلال السنوات ( 2020 ، 2021، 2022 ، 2023، 2024 ) بسبب الازمة المالية وإنهاء عقد الشركة</t>
  </si>
  <si>
    <t>الشركة العامة</t>
  </si>
  <si>
    <t>عدد محطات إنتاج الطاقة الكهربائية العاملة حسب النوع</t>
  </si>
  <si>
    <t>Companies</t>
  </si>
  <si>
    <t>Number of working electrical energy production stations by type</t>
  </si>
  <si>
    <t>Steam stations</t>
  </si>
  <si>
    <t>Gaseous stations</t>
  </si>
  <si>
    <t>Diesel stations</t>
  </si>
  <si>
    <t xml:space="preserve">Total </t>
  </si>
  <si>
    <t>انتاج الوسطى</t>
  </si>
  <si>
    <t>Center Production</t>
  </si>
  <si>
    <t>Diala</t>
  </si>
  <si>
    <t xml:space="preserve">الأنبار </t>
  </si>
  <si>
    <t>Al- Anbar</t>
  </si>
  <si>
    <t>انتاج الشمالية</t>
  </si>
  <si>
    <t xml:space="preserve">نينوى </t>
  </si>
  <si>
    <t>North Production</t>
  </si>
  <si>
    <t xml:space="preserve">Salah al-Deen </t>
  </si>
  <si>
    <t>انتاج الفرات الأوسط</t>
  </si>
  <si>
    <t xml:space="preserve">Babylon </t>
  </si>
  <si>
    <t>Middle Euphrates Production</t>
  </si>
  <si>
    <t xml:space="preserve">Kerbela </t>
  </si>
  <si>
    <t xml:space="preserve">Al_Najaf </t>
  </si>
  <si>
    <t xml:space="preserve">Al_Qadisiya </t>
  </si>
  <si>
    <t>انتاج الجنوبية</t>
  </si>
  <si>
    <t>Al- Basrah</t>
  </si>
  <si>
    <t>South Production</t>
  </si>
  <si>
    <t>Thi Qar</t>
  </si>
  <si>
    <t>Maisan</t>
  </si>
  <si>
    <t>Al- Muthanna</t>
  </si>
  <si>
    <t>إجمالي</t>
  </si>
  <si>
    <t>قسم إحصاءات البيئة - هيأة الإحصاء ونظم المعلومات الجغرافية / العراق</t>
  </si>
  <si>
    <t xml:space="preserve"> الطاقة الكهربائية المستلمة من شركات النقل </t>
  </si>
  <si>
    <t>ضائعات الطاقة الكهربائية (ميكا واط . ساعة)</t>
  </si>
  <si>
    <t xml:space="preserve">Amount of electrical energy from the transport directorates </t>
  </si>
  <si>
    <t>كمية الطاقة المولدة من الديزل</t>
  </si>
  <si>
    <t>مجموع الطاقة الكهربائية (المعدّة للبيع)</t>
  </si>
  <si>
    <t xml:space="preserve">الإستهلاك الداخلي </t>
  </si>
  <si>
    <t>كمية الضائعات</t>
  </si>
  <si>
    <t>مجموع كمية الضائعات</t>
  </si>
  <si>
    <t>النسبة المئوية للضياعات</t>
  </si>
  <si>
    <t>Total amount of electrical energy sales from the distribution companies (MW.H)</t>
  </si>
  <si>
    <t>Amount of electrical energy from the transport companies</t>
  </si>
  <si>
    <t xml:space="preserve">Amount of Energy generated from diesel </t>
  </si>
  <si>
    <t>Total amount of electrical energy (prepeared for sale)</t>
  </si>
  <si>
    <t>Domestic consumption</t>
  </si>
  <si>
    <t>Percentage</t>
  </si>
  <si>
    <t>Al- Rusafa</t>
  </si>
  <si>
    <t>Al- karkh</t>
  </si>
  <si>
    <t>Al- Sader</t>
  </si>
  <si>
    <t>North distribution</t>
  </si>
  <si>
    <t>Salah al- deen</t>
  </si>
  <si>
    <t xml:space="preserve"> Kirkuk</t>
  </si>
  <si>
    <t>توزيع الوسط</t>
  </si>
  <si>
    <t>Middle Euphrates distribution</t>
  </si>
  <si>
    <t>مركز الأنبار</t>
  </si>
  <si>
    <t>AL-Falluja</t>
  </si>
  <si>
    <t>توزيع الفرات الأوسط</t>
  </si>
  <si>
    <t>South distribution</t>
  </si>
  <si>
    <t xml:space="preserve">Al- Najaf </t>
  </si>
  <si>
    <t xml:space="preserve">Kerbala </t>
  </si>
  <si>
    <t>Al- Qadisiyah</t>
  </si>
  <si>
    <t>توزيع الجنوب</t>
  </si>
  <si>
    <t>Thi-qar</t>
  </si>
  <si>
    <t>North of AL- Nasiriya</t>
  </si>
  <si>
    <t>North of AL- Basrah</t>
  </si>
  <si>
    <t>Missan</t>
  </si>
  <si>
    <t xml:space="preserve">ملاحظة : مبيعات الطاقة الكهربائية من شركات التوزيع (الطاقة المباعة) = (الطاقة المستلمة من شركات النقل "المعدة للبيع" + الطاقة المولدة من الديزل) - (الاستهلاك الداخلي + الضياعات) </t>
  </si>
  <si>
    <t>الفرات الأعلى</t>
  </si>
  <si>
    <t>Table (7)</t>
  </si>
  <si>
    <t>إجمالي مبيعات الطاقة الكهربائية (ميكا واط . ساعة)</t>
  </si>
  <si>
    <t>أصناف الإستهلاك (ميكا واط . ساعة)</t>
  </si>
  <si>
    <t>Consumption types (MW.H)</t>
  </si>
  <si>
    <t xml:space="preserve">المنزلي </t>
  </si>
  <si>
    <t xml:space="preserve">التجاري </t>
  </si>
  <si>
    <t>الصناعي</t>
  </si>
  <si>
    <t>الحكومي</t>
  </si>
  <si>
    <t>الزراعي</t>
  </si>
  <si>
    <t xml:space="preserve">Total amount of electrical energy sales (MW.H) </t>
  </si>
  <si>
    <t>Domestic</t>
  </si>
  <si>
    <t>Commercial</t>
  </si>
  <si>
    <t>Industrial</t>
  </si>
  <si>
    <t>Governmental</t>
  </si>
  <si>
    <t>Agricultural</t>
  </si>
  <si>
    <t>Abusers</t>
  </si>
  <si>
    <t>Nineveh Suburbs</t>
  </si>
  <si>
    <t>Centre</t>
  </si>
  <si>
    <t xml:space="preserve">Middle Euphrates </t>
  </si>
  <si>
    <t>Al- Najaf</t>
  </si>
  <si>
    <t>Kerbala</t>
  </si>
  <si>
    <t>توزيع مبيعات الطاقة الكهربائية حسب أصناف الإستهلاك ونسبها المئوية موزّعة حسب الشركة والمحافظة لسنة 2024</t>
  </si>
  <si>
    <t>نصيب الفرد من الكهرباء المباعة (ميكا واط . ساعة / سنة)</t>
  </si>
  <si>
    <t>نصيب الفرد من الكهرباء المباعة (ميكا واط . ساعة)</t>
  </si>
  <si>
    <t>Total sales (MW.H)</t>
  </si>
  <si>
    <t xml:space="preserve"> No. of population*</t>
  </si>
  <si>
    <t xml:space="preserve">Sold electricity per capita  (MW.H/year) </t>
  </si>
  <si>
    <t xml:space="preserve">Sold electricity per capita (MW.H) </t>
  </si>
  <si>
    <t>Centre distribution</t>
  </si>
  <si>
    <t>* عدد السكان حسب تقديرات هيأة الإحصاء ونظم المعلومات الجغراقية</t>
  </si>
  <si>
    <t xml:space="preserve">ملاحظة : البيانات في الخلية المضللة تمثل المعدل </t>
  </si>
  <si>
    <t>Note: Data in shaded cells represents the average</t>
  </si>
  <si>
    <t>عدد محطات ووحدات إنتاج الطاقة الكهربائية العاملة والسعة التصميمية للوحدات ومعدل الإنتاج الفعلي منها ونسبة المشاركة لسنة 2024</t>
  </si>
  <si>
    <t>**41464957</t>
  </si>
  <si>
    <t>**24045511</t>
  </si>
  <si>
    <t>**59133654</t>
  </si>
  <si>
    <t>**59723047</t>
  </si>
  <si>
    <t>ملاحظة : نصيب الفرد من الكهرباء في الساعة (ميكا واط.ساعة) = نصيب الفرد من الكهرباء (ميكا واط . ساعة/سنة) ÷ (365 يوم24x ساعة)</t>
  </si>
  <si>
    <t>Not : The electricity per capita in Hour (MW.H)= the electricity per capita (MW.H/year) ÷ (365 days × 24 hour)</t>
  </si>
  <si>
    <t>Sold electrical energy per capita by governorate for 2024</t>
  </si>
  <si>
    <t>نصيب الفرد من مبيعات الطاقة الكهربائية حسب المحافظة لسنة 2024</t>
  </si>
  <si>
    <t>Table (1)</t>
  </si>
  <si>
    <t xml:space="preserve"> كمية الكهرباء المستوردة + المضافة من الاستثمار (م.و.س) </t>
  </si>
  <si>
    <t xml:space="preserve">The electrical energy loses (MW.H)    </t>
  </si>
  <si>
    <t>كمية الطاقة الكهربائية المستلمة من مديريات النقل (الكهرباء المعدّة للبيع) وكمية الضائعات ونسبها المئوية وإجمالي مبيعات الطاقة الكهربائية حسب الشركة والمحافظة لسنة 2024</t>
  </si>
  <si>
    <t>Total number of working electrical energy production stations by type, company and governorate for 2024</t>
  </si>
  <si>
    <t>Table ( 3 )</t>
  </si>
  <si>
    <t>Indicators</t>
  </si>
  <si>
    <t>Source: Ministry of Electricity /Planning  and Studies Department / GIS and statistics Department</t>
  </si>
  <si>
    <t>Diesels (Electricity)</t>
  </si>
  <si>
    <t>Gas stations belonging to the Ministtry of Oil (ZPPG , RPPG)</t>
  </si>
  <si>
    <t>Note 2 :  The Ministry of oil's diesel losses are  not included in the  actual production rate because they were not accounted for in the financial reconcilation.</t>
  </si>
  <si>
    <t xml:space="preserve">International transmission lines </t>
  </si>
  <si>
    <t>Nineveh (suburbs)</t>
  </si>
  <si>
    <t>Salah al-deen</t>
  </si>
  <si>
    <t xml:space="preserve">South of Salah al-deen </t>
  </si>
  <si>
    <t>Note: Electric energy sales from distribution companies (energy sold) = (energy received from transmission companies "intended for sale" + energy generated from diesel) - (internal consumption + losses)</t>
  </si>
  <si>
    <t>Amount of electrical energy received from the transport directorates (electricity prepared for sale), amount of loses and their percentage and the total amount of electrical energy sales by company and governorate for 2024</t>
  </si>
  <si>
    <t xml:space="preserve">Amount of losses </t>
  </si>
  <si>
    <t>Total amount of losses</t>
  </si>
  <si>
    <t>General Company</t>
  </si>
  <si>
    <t>AL-Furat AL-Aُala</t>
  </si>
  <si>
    <t xml:space="preserve">North of Basrah  </t>
  </si>
  <si>
    <t>Basrah</t>
  </si>
  <si>
    <t>South Distribution</t>
  </si>
  <si>
    <t>Distribution of electrical energy sales by consumption type and its percentage distributed by company and governorate for 2024</t>
  </si>
  <si>
    <t>South of Salah al- deen</t>
  </si>
  <si>
    <t>*Population according to ASGSO estimates</t>
  </si>
  <si>
    <t xml:space="preserve">Raw materials and supplies </t>
  </si>
  <si>
    <t xml:space="preserve">Fuel and lubricants </t>
  </si>
  <si>
    <t>Spare parts</t>
  </si>
  <si>
    <t>Miscellaneous items</t>
  </si>
  <si>
    <t>Employee supplies</t>
  </si>
  <si>
    <t>Water and electricity</t>
  </si>
  <si>
    <t>Other commodities</t>
  </si>
  <si>
    <t>Maintenance services</t>
  </si>
  <si>
    <t xml:space="preserve">Research and consultancy </t>
  </si>
  <si>
    <t>Advertising, printing, and hospitality</t>
  </si>
  <si>
    <t>Transportation, travel, and communications</t>
  </si>
  <si>
    <t>Rental of fixed assets</t>
  </si>
  <si>
    <t>Various service expenses</t>
  </si>
  <si>
    <t>Operating services</t>
  </si>
  <si>
    <t>Interests and rents of lands</t>
  </si>
  <si>
    <t>Other expensesd</t>
  </si>
  <si>
    <t>Various transmitional expenses</t>
  </si>
  <si>
    <t>Contribution to central unit expenses</t>
  </si>
  <si>
    <t>Requirements</t>
  </si>
  <si>
    <t xml:space="preserve">Details </t>
  </si>
  <si>
    <t>Employee clothes</t>
  </si>
  <si>
    <t>Transportation of employees</t>
  </si>
  <si>
    <t xml:space="preserve"> Total</t>
  </si>
  <si>
    <t>Dhi-Qar</t>
  </si>
  <si>
    <t>Supporting</t>
  </si>
  <si>
    <t>Transport</t>
  </si>
  <si>
    <t>General Companies</t>
  </si>
  <si>
    <t>Centre of Nineveh</t>
  </si>
  <si>
    <t>Depreciation</t>
  </si>
  <si>
    <t>East of Anbar</t>
  </si>
  <si>
    <t>Centre of Anbar</t>
  </si>
  <si>
    <t>abylon</t>
  </si>
  <si>
    <t>North of Basrah</t>
  </si>
  <si>
    <t>Diwania</t>
  </si>
  <si>
    <t>Upper Euphrates</t>
  </si>
  <si>
    <t>العدد /Number</t>
  </si>
  <si>
    <t xml:space="preserve">North Distribution </t>
  </si>
  <si>
    <t xml:space="preserve">Compensations </t>
  </si>
  <si>
    <t xml:space="preserve">معدل التغير  Rate of change </t>
  </si>
  <si>
    <t>إجمـــــــــــــــالي</t>
  </si>
  <si>
    <t xml:space="preserve">( 7 ) جدول </t>
  </si>
  <si>
    <t>Table ( 8 )</t>
  </si>
  <si>
    <t xml:space="preserve">جدول ( 8 ) </t>
  </si>
  <si>
    <t xml:space="preserve">جدول ( 9 ) </t>
  </si>
  <si>
    <t>Table ( 9 )</t>
  </si>
  <si>
    <r>
      <t xml:space="preserve">ملاحظة 2 : ديزلات وزارة النفط لم تحتسب ضمن معدل الانتاج الفعلي لعدم احتسابها ضمن </t>
    </r>
    <r>
      <rPr>
        <sz val="11"/>
        <color theme="1"/>
        <rFont val="Times New Roman"/>
        <family val="1"/>
      </rPr>
      <t>المطابقات</t>
    </r>
    <r>
      <rPr>
        <b/>
        <sz val="9"/>
        <rFont val="Times New Roman"/>
        <family val="1"/>
      </rPr>
      <t xml:space="preserve"> المالية .</t>
    </r>
  </si>
  <si>
    <t>ضمن محطات الديزل</t>
  </si>
  <si>
    <t>جدول (13)</t>
  </si>
  <si>
    <t>(الف دينار)</t>
  </si>
  <si>
    <t>Table (13)</t>
  </si>
  <si>
    <t>Million IQD</t>
  </si>
  <si>
    <t>(ThousandIQD)</t>
  </si>
  <si>
    <t>عدد محطات إنتاج الطاقة الكهربائية العاملة حسب النوع والشركة والمحافظة لسنة 2024</t>
  </si>
  <si>
    <t>إجمالي الطاقة الكهربائية</t>
  </si>
  <si>
    <t>كمية الطاقة المنتجة</t>
  </si>
  <si>
    <t>Total Electrical Energy</t>
  </si>
  <si>
    <t>Total Energy Generated</t>
  </si>
  <si>
    <t>Value of all supplies (billion dinars)……(5)</t>
  </si>
  <si>
    <t>(5) قيمة المستلزمات الكلية مطروح منها الاندثارات والمصروفات التحويلية المتنوعة والمصروفات الاخرى</t>
  </si>
  <si>
    <t xml:space="preserve">قيمة المستلزمات  الكلية (ملياردينار) </t>
  </si>
  <si>
    <t xml:space="preserve">قيمة المستلزمات (ملياردينار) ……..  ( 5 ) </t>
  </si>
  <si>
    <t>**</t>
  </si>
  <si>
    <t>** البيانات غير متوفرة</t>
  </si>
  <si>
    <t>** No data Available</t>
  </si>
  <si>
    <t xml:space="preserve">Not 1 : Number of hundai diesl stations consists of (7) stations distributed on (9) sites </t>
  </si>
  <si>
    <t>Number of Operating Substations in Transmission Network for year 2024</t>
  </si>
  <si>
    <t>Number of Operational power transformation Substations inthe distribution  Network for year 2024</t>
  </si>
  <si>
    <t xml:space="preserve"> Environment Statistics Department - ASGIS / Iraq</t>
  </si>
  <si>
    <t>Benefits provided to workers (million dinars)</t>
  </si>
  <si>
    <t>المزايا المقدمة  للمشتغلين ( مليون دينار عراقي )</t>
  </si>
  <si>
    <t xml:space="preserve">نصيب الفرد من الكهرباء المعدّة للبيع (م.و.س/سنة) </t>
  </si>
  <si>
    <r>
      <t xml:space="preserve">The electricity per capita prepared for sale </t>
    </r>
    <r>
      <rPr>
        <b/>
        <sz val="11"/>
        <rFont val="Times New Roman"/>
        <family val="1"/>
      </rPr>
      <t>(MW.H/Year)</t>
    </r>
    <r>
      <rPr>
        <b/>
        <sz val="12"/>
        <rFont val="Times New Roman"/>
        <family val="1"/>
      </rPr>
      <t xml:space="preserve"> </t>
    </r>
  </si>
  <si>
    <t>ملاحظة : نصيب الفرد من الكهرباء (ميكا واط . ساعة سنوياً ) = نصيب الفرد من الكهرباء  (ميكا واط . ساعة / سنة) ÷ (366 يوم 24x  ساعة)</t>
  </si>
  <si>
    <t xml:space="preserve">Not :The electricity per capita (MW.H year) =  The electricity per capita (MW.H/year)÷ (366 days × 24 hours)  </t>
  </si>
  <si>
    <t xml:space="preserve">Number of working electrical energy production stations and units, their designed capacity, the average of actual production and the percentage of participation for 2024         </t>
  </si>
  <si>
    <t>* عدد محطات ديزلات هونداي (7) محطات تتوزع في (9) مواقع وبهذا يصبح عدد محطات الديزل الكلي (16) محطة و,لم تدرج في الجدول لكونها محطات صغيرة، اي ان مجموع المحطات للإنتاج الكلّي يساوي (72) محطة انتاج الطاقة الكهربائية</t>
  </si>
  <si>
    <t>* Number of Hundai diesel stations (7) distributed on (9) sites, the total number of diesel stations reached (16) small stations. So the total number of production stations reached (72) stations</t>
  </si>
  <si>
    <t>إجمالي مبيعات الطاقة الكهربائية (ميكا واط . ساعة \ سنة)</t>
  </si>
  <si>
    <t>المؤشرات الرئيسية في قطاع الطاقة الكهربائية للسنوات (2021-2024)</t>
  </si>
  <si>
    <t xml:space="preserve">  كمية الطاقة الكهربائية المنتجة حسب وسيلة توليد الكهرباء للسنوات (2021-2024)</t>
  </si>
  <si>
    <t xml:space="preserve">Benefits Providded to Employees in the Electricity Sector For The Years ( 2021-2024 )  </t>
  </si>
  <si>
    <t>The value of production requirements and other expenses for the electricity sector for the years (2021-2024)</t>
  </si>
  <si>
    <t>Total amount of electrical energy generated, imported,  prepared for sale and per capita electricity prepeared for sale for (2024 - 2021)</t>
  </si>
  <si>
    <t>كمية الطاقة الكهربائية الإجمالية المنتجة المولدة والمستوردة والمعدة للبيع ونصيب الفرد من الكهرباء المعدة للبيع للسنوات (2021 ــ 2024)</t>
  </si>
  <si>
    <t xml:space="preserve">   The amount of internal consumption and losses in transmission and electrical energy distribution networks for the years (2021-2024)                                    </t>
  </si>
  <si>
    <t xml:space="preserve">          كمية الاستهلاك الداخلي والضائعات في شبكات النقل وتوزيع الطاقة الكهربائية                  للسنوات (2021-2024)</t>
  </si>
  <si>
    <t>Umber of working electrical energy production stations, the produced amount and the percentage of participation for (2021-2024)</t>
  </si>
  <si>
    <t xml:space="preserve">المزايا المقدمة للمشتغلين في قطاع الكهرباء للسنوات ( 2021-2024 )  </t>
  </si>
  <si>
    <t>جدول (  2 )</t>
  </si>
  <si>
    <t>Table ( 2 )</t>
  </si>
  <si>
    <t>جدول ( 3 )</t>
  </si>
  <si>
    <t xml:space="preserve">جدول ( 5 ) </t>
  </si>
  <si>
    <t>Table ( 5 )</t>
  </si>
  <si>
    <r>
      <t xml:space="preserve">الاجور / </t>
    </r>
    <r>
      <rPr>
        <b/>
        <sz val="14"/>
        <rFont val="Times New Roman"/>
        <family val="1"/>
      </rPr>
      <t>Wages</t>
    </r>
  </si>
  <si>
    <t>الشركة العامة لتوزيع الطاقة الكهربائية /الفرات الاوسط</t>
  </si>
  <si>
    <t xml:space="preserve">Total wages of the public companies for electricit generation transmission and distribution for the year 2024 </t>
  </si>
  <si>
    <t xml:space="preserve">Quantity of electrical energy produced by means ofgenerating electricity for the years (2021-2024)                                       </t>
  </si>
  <si>
    <t xml:space="preserve">           كمية الاستهلاك الداخلي والضائعات في شبكات النقل وتوزيع الطاقة الكهربائية               للسنوات (2021-2024)</t>
  </si>
  <si>
    <t>Table ( 4 )</t>
  </si>
  <si>
    <t xml:space="preserve">جدول ( 4 ) </t>
  </si>
  <si>
    <r>
      <t>The electricity per capita prepared for sale   (</t>
    </r>
    <r>
      <rPr>
        <b/>
        <sz val="11"/>
        <rFont val="Times New Roman"/>
        <family val="1"/>
      </rPr>
      <t>MW.H/Year)</t>
    </r>
  </si>
  <si>
    <t xml:space="preserve">      Main indicators in the electric energy sector for the years (2021-2024)</t>
  </si>
  <si>
    <t xml:space="preserve">         Main indicators in the electric energy sector for the years ( 2021-2024)</t>
  </si>
  <si>
    <t xml:space="preserve">جدول ( 6 ) </t>
  </si>
  <si>
    <t>جدول (11)</t>
  </si>
  <si>
    <t>Table (11)</t>
  </si>
  <si>
    <t>جدول (1)</t>
  </si>
  <si>
    <t>Table ( 6 )</t>
  </si>
  <si>
    <t>جدول ( 12 )</t>
  </si>
  <si>
    <t>Table ( 12 )</t>
  </si>
  <si>
    <t>جدول ( 14 )</t>
  </si>
  <si>
    <t>Table ( 14 )</t>
  </si>
  <si>
    <t>جدول ( 15 )</t>
  </si>
  <si>
    <t>Table ( 15 )</t>
  </si>
  <si>
    <t>جدول ( 10 )</t>
  </si>
  <si>
    <t>Table (  10  )</t>
  </si>
  <si>
    <t>إجمالي مبيعات الطاقة الكهربائية من شركات التوزيع(ميكا واط . ساعة)</t>
  </si>
  <si>
    <t>محطات التحويل KV ( 11/33 ) Transmition Substations</t>
  </si>
  <si>
    <t>عدد محطات إنتاج الطاقة الكهربائية العاملة والكمية المنتجة منها ونسبة المشاركة في المنظومة الكهربائية    ( 2021 - 2024 )</t>
  </si>
  <si>
    <t>عدد محطات إنتاج الطاقة الكهربائية العاملة والكمية المنتجة منها ونسبة المشاركة في المنظومة الكهربائية          ( 2021 - 2024 )</t>
  </si>
  <si>
    <t xml:space="preserve">                           قيمة مستلزمات الانتاج والمصاريف الاخرى لقطاع الكهرباء للسنوات (2021-2024)                                                                                                                                                      </t>
  </si>
  <si>
    <t>عدد محطات ووحدات إنتاج الطاقة الكهربائية العاملة والسعة التصميمية للوحدات ومعدل الإنتاج        الفعلي منها ونسبة المشاركة لسنة 2024</t>
  </si>
  <si>
    <t>Note :  The Ministry of oil's diesel losses are  not included in the  actual production rate because they were not accounted for in the financial reconcilation.</t>
  </si>
  <si>
    <t xml:space="preserve"> السعة capacity (M.V.A)                       </t>
  </si>
  <si>
    <t xml:space="preserve">   Quantity of electrical energy produced by means ofgenerating electricit for the years (2021-2024)                                       </t>
  </si>
  <si>
    <r>
      <t>كمية الطاقة الكهربائية المستلمة من</t>
    </r>
    <r>
      <rPr>
        <b/>
        <u val="singleAccounting"/>
        <sz val="12"/>
        <rFont val="Arial"/>
        <family val="2"/>
      </rPr>
      <t xml:space="preserve"> شركات</t>
    </r>
    <r>
      <rPr>
        <b/>
        <sz val="12"/>
        <rFont val="Arial"/>
        <family val="2"/>
      </rPr>
      <t xml:space="preserve"> النقل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</si>
</sst>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
    <numFmt numFmtId="166" formatCode="_-* #,##0_-;\-* #,##0_-;_-* &quot;-&quot;??_-;_-@_-"/>
    <numFmt numFmtId="167" formatCode="_(* #,##0_);_(* \(#,##0\);_(* &quot;-&quot;??_);_(@_)"/>
    <numFmt numFmtId="168" formatCode="0.000"/>
    <numFmt numFmtId="169" formatCode="0.00000"/>
    <numFmt numFmtId="170" formatCode="_(* #,##0.0_);_(* \(#,##0.0\);_(* &quot;-&quot;??_);_(@_)"/>
    <numFmt numFmtId="171" formatCode="#,##0.00000"/>
    <numFmt numFmtId="172" formatCode="_(* #,##0.00000_);_(* \(#,##0.00000\);_(* &quot;-&quot;??_);_(@_)"/>
  </numFmts>
  <fonts count="47" x14ac:knownFonts="1">
    <font>
      <sz val="10"/>
      <name val="Arial"/>
    </font>
    <font>
      <sz val="10"/>
      <name val="Arial"/>
      <family val="2"/>
    </font>
    <font>
      <b/>
      <sz val="12"/>
      <name val="Simplified Arabic"/>
      <family val="1"/>
    </font>
    <font>
      <b/>
      <sz val="12"/>
      <name val="Arial"/>
      <family val="2"/>
    </font>
    <font>
      <b/>
      <sz val="10"/>
      <name val="Times New Roman"/>
      <family val="1"/>
    </font>
    <font>
      <b/>
      <sz val="9"/>
      <name val="Arial"/>
      <family val="2"/>
    </font>
    <font>
      <b/>
      <sz val="10"/>
      <name val="Arial"/>
      <family val="2"/>
    </font>
    <font>
      <b/>
      <sz val="15"/>
      <color theme="3"/>
      <name val="Calibri"/>
      <family val="2"/>
      <scheme val="minor"/>
    </font>
    <font>
      <b/>
      <sz val="11"/>
      <color theme="3"/>
      <name val="Calibri"/>
      <family val="2"/>
      <scheme val="minor"/>
    </font>
    <font>
      <b/>
      <sz val="11"/>
      <color theme="1"/>
      <name val="Calibri"/>
      <family val="2"/>
      <scheme val="minor"/>
    </font>
    <font>
      <b/>
      <sz val="14"/>
      <color theme="1"/>
      <name val="Arial"/>
      <family val="2"/>
    </font>
    <font>
      <b/>
      <sz val="12"/>
      <color theme="1"/>
      <name val="Arial"/>
      <family val="2"/>
    </font>
    <font>
      <b/>
      <sz val="12"/>
      <color theme="1"/>
      <name val="Calibri"/>
      <family val="2"/>
      <scheme val="minor"/>
    </font>
    <font>
      <b/>
      <sz val="12"/>
      <name val="Calibri"/>
      <family val="2"/>
      <scheme val="minor"/>
    </font>
    <font>
      <b/>
      <sz val="14"/>
      <name val="Arial"/>
      <family val="2"/>
    </font>
    <font>
      <sz val="11"/>
      <color theme="1"/>
      <name val="Calibri"/>
      <family val="2"/>
      <charset val="178"/>
      <scheme val="minor"/>
    </font>
    <font>
      <b/>
      <sz val="12"/>
      <name val="Cambria"/>
      <family val="1"/>
      <scheme val="major"/>
    </font>
    <font>
      <b/>
      <sz val="14"/>
      <name val="Calibri"/>
      <family val="2"/>
      <scheme val="minor"/>
    </font>
    <font>
      <sz val="14"/>
      <color theme="1"/>
      <name val="Arial"/>
      <family val="2"/>
    </font>
    <font>
      <sz val="12"/>
      <name val="Arial"/>
      <family val="2"/>
    </font>
    <font>
      <sz val="12"/>
      <color theme="1"/>
      <name val="Arial"/>
      <family val="2"/>
    </font>
    <font>
      <b/>
      <sz val="14"/>
      <color theme="1"/>
      <name val="Calibri"/>
      <family val="2"/>
      <scheme val="minor"/>
    </font>
    <font>
      <b/>
      <sz val="12"/>
      <name val="Times New Roman"/>
      <family val="1"/>
    </font>
    <font>
      <b/>
      <sz val="11"/>
      <name val="Times New Roman"/>
      <family val="1"/>
    </font>
    <font>
      <b/>
      <sz val="11"/>
      <name val="Arial"/>
      <family val="2"/>
    </font>
    <font>
      <sz val="11"/>
      <name val="Arial"/>
      <family val="2"/>
    </font>
    <font>
      <b/>
      <sz val="14"/>
      <name val="Times New Roman"/>
      <family val="1"/>
    </font>
    <font>
      <sz val="12"/>
      <name val="Times New Roman"/>
      <family val="1"/>
    </font>
    <font>
      <b/>
      <sz val="12"/>
      <color rgb="FF632523"/>
      <name val="Times New Roman"/>
      <family val="1"/>
    </font>
    <font>
      <b/>
      <sz val="11"/>
      <color theme="1"/>
      <name val="Times New Roman"/>
      <family val="1"/>
    </font>
    <font>
      <b/>
      <sz val="11"/>
      <color rgb="FF1F1F1F"/>
      <name val="Times New Roman"/>
      <family val="1"/>
    </font>
    <font>
      <b/>
      <u/>
      <sz val="11"/>
      <name val="Arial"/>
      <family val="2"/>
    </font>
    <font>
      <b/>
      <sz val="12"/>
      <color rgb="FF1F1F1F"/>
      <name val="Times New Roman"/>
      <family val="1"/>
    </font>
    <font>
      <sz val="14"/>
      <name val="Arial"/>
      <family val="2"/>
    </font>
    <font>
      <b/>
      <sz val="9"/>
      <name val="Times New Roman"/>
      <family val="1"/>
    </font>
    <font>
      <sz val="9"/>
      <name val="Arial"/>
      <family val="2"/>
    </font>
    <font>
      <b/>
      <sz val="12"/>
      <color theme="1"/>
      <name val="Times New Roman"/>
      <family val="1"/>
    </font>
    <font>
      <b/>
      <sz val="10"/>
      <color rgb="FF1F1F1F"/>
      <name val="Arial"/>
      <family val="2"/>
    </font>
    <font>
      <b/>
      <sz val="14"/>
      <color rgb="FF1F1F1F"/>
      <name val="Times New Roman"/>
      <family val="1"/>
    </font>
    <font>
      <b/>
      <sz val="9"/>
      <color rgb="FF1F1F1F"/>
      <name val="Times New Roman"/>
      <family val="1"/>
    </font>
    <font>
      <sz val="11"/>
      <color theme="1"/>
      <name val="Times New Roman"/>
      <family val="1"/>
    </font>
    <font>
      <sz val="8"/>
      <name val="Arial"/>
      <family val="2"/>
    </font>
    <font>
      <b/>
      <sz val="9"/>
      <color theme="1"/>
      <name val="Times New Roman"/>
      <family val="1"/>
    </font>
    <font>
      <sz val="9"/>
      <name val="Times New Roman"/>
      <family val="1"/>
    </font>
    <font>
      <b/>
      <sz val="12"/>
      <color rgb="FF1F1F1F"/>
      <name val="Arial"/>
      <family val="2"/>
    </font>
    <font>
      <sz val="12"/>
      <color rgb="FF1F1F1F"/>
      <name val="Arial"/>
      <family val="2"/>
    </font>
    <font>
      <b/>
      <u val="singleAccounting"/>
      <sz val="12"/>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24">
    <border>
      <left/>
      <right/>
      <top/>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top/>
      <bottom style="hair">
        <color indexed="64"/>
      </bottom>
      <diagonal/>
    </border>
    <border>
      <left/>
      <right/>
      <top style="double">
        <color indexed="64"/>
      </top>
      <bottom style="thin">
        <color indexed="64"/>
      </bottom>
      <diagonal/>
    </border>
    <border>
      <left/>
      <right/>
      <top style="thin">
        <color indexed="64"/>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0" fontId="1" fillId="0" borderId="0"/>
    <xf numFmtId="0" fontId="7" fillId="0" borderId="10" applyNumberFormat="0" applyFill="0" applyAlignment="0" applyProtection="0"/>
    <xf numFmtId="0" fontId="8" fillId="0" borderId="11" applyNumberFormat="0" applyFill="0" applyAlignment="0" applyProtection="0"/>
    <xf numFmtId="0" fontId="1" fillId="0" borderId="0"/>
    <xf numFmtId="0" fontId="1" fillId="0" borderId="0"/>
    <xf numFmtId="43" fontId="15" fillId="0" borderId="0" applyFont="0" applyFill="0" applyBorder="0" applyAlignment="0" applyProtection="0"/>
    <xf numFmtId="0" fontId="1" fillId="0" borderId="0"/>
    <xf numFmtId="0" fontId="1" fillId="0" borderId="0"/>
    <xf numFmtId="0" fontId="1" fillId="0" borderId="0"/>
  </cellStyleXfs>
  <cellXfs count="574">
    <xf numFmtId="0" fontId="0" fillId="0" borderId="0" xfId="0"/>
    <xf numFmtId="43" fontId="0" fillId="0" borderId="0" xfId="1" applyFont="1"/>
    <xf numFmtId="43" fontId="5" fillId="0" borderId="0" xfId="1" applyFont="1" applyBorder="1" applyAlignment="1">
      <alignment horizontal="right" vertical="center" readingOrder="2"/>
    </xf>
    <xf numFmtId="0" fontId="4" fillId="0" borderId="3" xfId="0" applyFont="1" applyBorder="1" applyAlignment="1">
      <alignment horizontal="right" vertical="center" wrapText="1"/>
    </xf>
    <xf numFmtId="1" fontId="4" fillId="0" borderId="0" xfId="1" applyNumberFormat="1" applyFont="1" applyFill="1" applyBorder="1" applyAlignment="1">
      <alignment horizontal="left" vertical="center" wrapText="1" readingOrder="2"/>
    </xf>
    <xf numFmtId="1" fontId="4" fillId="0" borderId="1" xfId="1" applyNumberFormat="1" applyFont="1" applyFill="1" applyBorder="1" applyAlignment="1">
      <alignment horizontal="left" vertical="center" wrapText="1" readingOrder="2"/>
    </xf>
    <xf numFmtId="1" fontId="4" fillId="0" borderId="0" xfId="1" applyNumberFormat="1" applyFont="1" applyBorder="1" applyAlignment="1">
      <alignment horizontal="left" vertical="center" wrapText="1" readingOrder="2"/>
    </xf>
    <xf numFmtId="1" fontId="4" fillId="0" borderId="1" xfId="1" applyNumberFormat="1" applyFont="1" applyBorder="1" applyAlignment="1">
      <alignment horizontal="left" vertical="center" wrapText="1" readingOrder="2"/>
    </xf>
    <xf numFmtId="165" fontId="4" fillId="0" borderId="1" xfId="1" applyNumberFormat="1" applyFont="1" applyBorder="1" applyAlignment="1">
      <alignment horizontal="left" vertical="center" wrapText="1" readingOrder="2"/>
    </xf>
    <xf numFmtId="3" fontId="4" fillId="0" borderId="0" xfId="1" applyNumberFormat="1" applyFont="1" applyBorder="1" applyAlignment="1">
      <alignment horizontal="left" vertical="center" wrapText="1" readingOrder="2"/>
    </xf>
    <xf numFmtId="3" fontId="4" fillId="0" borderId="1" xfId="1" applyNumberFormat="1" applyFont="1" applyBorder="1" applyAlignment="1">
      <alignment horizontal="left" vertical="center" wrapText="1" readingOrder="2"/>
    </xf>
    <xf numFmtId="165" fontId="4" fillId="0" borderId="0" xfId="1" applyNumberFormat="1" applyFont="1" applyFill="1" applyBorder="1" applyAlignment="1">
      <alignment horizontal="left" vertical="center" wrapText="1" readingOrder="2"/>
    </xf>
    <xf numFmtId="0" fontId="4" fillId="0" borderId="4" xfId="0" applyFont="1" applyBorder="1" applyAlignment="1">
      <alignment horizontal="right" vertical="center" wrapText="1"/>
    </xf>
    <xf numFmtId="0" fontId="6" fillId="0" borderId="3" xfId="0" applyFont="1" applyBorder="1" applyAlignment="1">
      <alignment horizontal="right" vertical="center" wrapText="1"/>
    </xf>
    <xf numFmtId="0" fontId="6" fillId="0" borderId="1" xfId="0" applyFont="1" applyBorder="1" applyAlignment="1">
      <alignment horizontal="right" vertical="center" wrapText="1"/>
    </xf>
    <xf numFmtId="0" fontId="6" fillId="0" borderId="7" xfId="0" applyFont="1" applyBorder="1" applyAlignment="1">
      <alignment horizontal="right" vertical="center" wrapText="1"/>
    </xf>
    <xf numFmtId="0" fontId="5" fillId="0" borderId="0" xfId="0" applyFont="1" applyAlignment="1">
      <alignment horizontal="right" vertical="center" wrapText="1"/>
    </xf>
    <xf numFmtId="0" fontId="6" fillId="3" borderId="7" xfId="0" applyFont="1" applyFill="1" applyBorder="1" applyAlignment="1">
      <alignment horizontal="right" vertical="center" wrapText="1"/>
    </xf>
    <xf numFmtId="0" fontId="4" fillId="0" borderId="7" xfId="0" applyFont="1" applyBorder="1" applyAlignment="1">
      <alignment horizontal="right" vertical="center" wrapText="1"/>
    </xf>
    <xf numFmtId="0" fontId="6" fillId="2" borderId="5" xfId="0" applyFont="1" applyFill="1" applyBorder="1" applyAlignment="1">
      <alignment horizontal="right" vertical="center"/>
    </xf>
    <xf numFmtId="43" fontId="6" fillId="2" borderId="5" xfId="1" applyFont="1" applyFill="1" applyBorder="1" applyAlignment="1">
      <alignment horizontal="right" vertical="center" wrapText="1"/>
    </xf>
    <xf numFmtId="43" fontId="0" fillId="0" borderId="6" xfId="1" applyFont="1" applyBorder="1"/>
    <xf numFmtId="0" fontId="0" fillId="0" borderId="6" xfId="0" applyBorder="1"/>
    <xf numFmtId="165" fontId="4" fillId="0" borderId="0" xfId="1" applyNumberFormat="1" applyFont="1" applyBorder="1" applyAlignment="1">
      <alignment horizontal="left" vertical="center" wrapText="1" readingOrder="2"/>
    </xf>
    <xf numFmtId="3" fontId="4" fillId="0" borderId="7" xfId="1" applyNumberFormat="1" applyFont="1" applyBorder="1" applyAlignment="1">
      <alignment horizontal="left" vertical="center" wrapText="1" readingOrder="2"/>
    </xf>
    <xf numFmtId="1" fontId="4" fillId="0" borderId="7" xfId="1" applyNumberFormat="1" applyFont="1" applyBorder="1" applyAlignment="1">
      <alignment horizontal="left" vertical="center" wrapText="1" readingOrder="2"/>
    </xf>
    <xf numFmtId="3" fontId="4" fillId="0" borderId="7" xfId="1" applyNumberFormat="1" applyFont="1" applyFill="1" applyBorder="1" applyAlignment="1">
      <alignment horizontal="left" vertical="center" wrapText="1" readingOrder="2"/>
    </xf>
    <xf numFmtId="1" fontId="4" fillId="0" borderId="7" xfId="1" applyNumberFormat="1" applyFont="1" applyFill="1" applyBorder="1" applyAlignment="1">
      <alignment horizontal="left" vertical="center" wrapText="1" readingOrder="2"/>
    </xf>
    <xf numFmtId="165" fontId="4" fillId="0" borderId="7" xfId="1" applyNumberFormat="1" applyFont="1" applyFill="1" applyBorder="1" applyAlignment="1">
      <alignment horizontal="left" vertical="center" wrapText="1" readingOrder="2"/>
    </xf>
    <xf numFmtId="43" fontId="5" fillId="0" borderId="0" xfId="1" applyFont="1" applyBorder="1" applyAlignment="1">
      <alignment horizontal="right" vertical="center" wrapText="1" readingOrder="1"/>
    </xf>
    <xf numFmtId="0" fontId="0" fillId="0" borderId="7" xfId="0" applyBorder="1"/>
    <xf numFmtId="0" fontId="2" fillId="0" borderId="1" xfId="0" applyFont="1" applyBorder="1" applyAlignment="1">
      <alignment horizontal="center" vertical="center" wrapText="1"/>
    </xf>
    <xf numFmtId="43" fontId="5" fillId="0" borderId="1" xfId="1" applyFont="1" applyBorder="1" applyAlignment="1">
      <alignment horizontal="righ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166" fontId="4" fillId="0" borderId="7" xfId="1" applyNumberFormat="1" applyFont="1" applyBorder="1"/>
    <xf numFmtId="1" fontId="4" fillId="4" borderId="1" xfId="1" applyNumberFormat="1" applyFont="1" applyFill="1" applyBorder="1" applyAlignment="1">
      <alignment horizontal="left" vertical="center" wrapText="1" readingOrder="2"/>
    </xf>
    <xf numFmtId="1" fontId="4" fillId="4" borderId="4" xfId="1" applyNumberFormat="1" applyFont="1" applyFill="1" applyBorder="1" applyAlignment="1">
      <alignment horizontal="left" vertical="center" wrapText="1" readingOrder="2"/>
    </xf>
    <xf numFmtId="0" fontId="5" fillId="0" borderId="2" xfId="0" applyFont="1" applyBorder="1" applyAlignment="1">
      <alignment vertical="center" wrapText="1"/>
    </xf>
    <xf numFmtId="3" fontId="0" fillId="0" borderId="0" xfId="0" applyNumberFormat="1"/>
    <xf numFmtId="0" fontId="3" fillId="4" borderId="8" xfId="0" applyFont="1" applyFill="1" applyBorder="1" applyAlignment="1">
      <alignment vertical="center"/>
    </xf>
    <xf numFmtId="0" fontId="19" fillId="4" borderId="0" xfId="0" applyFont="1" applyFill="1"/>
    <xf numFmtId="0" fontId="10" fillId="0" borderId="0" xfId="0" applyFont="1"/>
    <xf numFmtId="0" fontId="11" fillId="0" borderId="0" xfId="0" applyFont="1" applyAlignment="1">
      <alignment horizontal="right" vertical="center"/>
    </xf>
    <xf numFmtId="0" fontId="3" fillId="4" borderId="0" xfId="0" applyFont="1" applyFill="1" applyAlignment="1">
      <alignment horizontal="right" vertical="center"/>
    </xf>
    <xf numFmtId="0" fontId="21" fillId="0" borderId="0" xfId="0" applyFont="1"/>
    <xf numFmtId="0" fontId="3" fillId="0" borderId="8" xfId="0" applyFont="1" applyBorder="1"/>
    <xf numFmtId="0" fontId="3" fillId="0" borderId="18" xfId="0" applyFont="1" applyBorder="1"/>
    <xf numFmtId="167" fontId="0" fillId="0" borderId="0" xfId="1" applyNumberFormat="1" applyFont="1"/>
    <xf numFmtId="0" fontId="18" fillId="0" borderId="0" xfId="0" applyFont="1"/>
    <xf numFmtId="167" fontId="17" fillId="0" borderId="0" xfId="1" applyNumberFormat="1" applyFont="1" applyAlignment="1">
      <alignment horizontal="center" vertical="center" wrapText="1"/>
    </xf>
    <xf numFmtId="167" fontId="13" fillId="0" borderId="0" xfId="1" applyNumberFormat="1" applyFont="1" applyAlignment="1">
      <alignment horizontal="right" vertical="center" readingOrder="2"/>
    </xf>
    <xf numFmtId="167" fontId="13" fillId="4" borderId="0" xfId="1" applyNumberFormat="1" applyFont="1" applyFill="1" applyAlignment="1">
      <alignment horizontal="right" vertical="center"/>
    </xf>
    <xf numFmtId="0" fontId="0" fillId="4" borderId="0" xfId="0" applyFill="1"/>
    <xf numFmtId="0" fontId="11" fillId="4" borderId="0" xfId="0" applyFont="1" applyFill="1" applyAlignment="1">
      <alignment vertical="center"/>
    </xf>
    <xf numFmtId="0" fontId="0" fillId="4" borderId="0" xfId="0" applyFill="1" applyAlignment="1">
      <alignment horizontal="right"/>
    </xf>
    <xf numFmtId="0" fontId="19" fillId="4" borderId="0" xfId="0" applyFont="1" applyFill="1" applyAlignment="1">
      <alignment horizontal="right"/>
    </xf>
    <xf numFmtId="0" fontId="3" fillId="4" borderId="0" xfId="0" applyFont="1" applyFill="1" applyAlignment="1">
      <alignment vertical="center" wrapText="1"/>
    </xf>
    <xf numFmtId="0" fontId="22" fillId="4" borderId="0" xfId="0" quotePrefix="1" applyFont="1" applyFill="1" applyAlignment="1">
      <alignment vertical="center" wrapText="1" readingOrder="1"/>
    </xf>
    <xf numFmtId="0" fontId="3" fillId="4" borderId="0" xfId="0" applyFont="1" applyFill="1" applyAlignment="1">
      <alignment horizontal="right" vertical="center" wrapText="1"/>
    </xf>
    <xf numFmtId="0" fontId="24" fillId="4" borderId="0" xfId="0" applyFont="1" applyFill="1" applyAlignment="1">
      <alignment horizontal="center" vertical="center" wrapText="1"/>
    </xf>
    <xf numFmtId="0" fontId="24" fillId="4" borderId="0" xfId="0" applyFont="1" applyFill="1" applyAlignment="1">
      <alignment horizontal="right" vertical="center" wrapText="1"/>
    </xf>
    <xf numFmtId="0" fontId="25" fillId="4" borderId="0" xfId="0" applyFont="1" applyFill="1"/>
    <xf numFmtId="0" fontId="24" fillId="4" borderId="0" xfId="1" applyNumberFormat="1" applyFont="1" applyFill="1" applyBorder="1" applyAlignment="1">
      <alignment vertical="center" wrapText="1"/>
    </xf>
    <xf numFmtId="0" fontId="22" fillId="4" borderId="0" xfId="0" applyFont="1" applyFill="1" applyAlignment="1">
      <alignment horizontal="center" vertical="center" wrapText="1" readingOrder="2"/>
    </xf>
    <xf numFmtId="0" fontId="22" fillId="4" borderId="0" xfId="1" applyNumberFormat="1" applyFont="1" applyFill="1" applyBorder="1" applyAlignment="1">
      <alignment vertical="center" wrapText="1"/>
    </xf>
    <xf numFmtId="0" fontId="27" fillId="4" borderId="0" xfId="0" applyFont="1" applyFill="1"/>
    <xf numFmtId="0" fontId="22" fillId="4" borderId="8" xfId="0" applyFont="1" applyFill="1" applyBorder="1" applyAlignment="1">
      <alignment horizontal="right" vertical="center" wrapText="1"/>
    </xf>
    <xf numFmtId="3" fontId="22" fillId="4" borderId="8" xfId="1" applyNumberFormat="1" applyFont="1" applyFill="1" applyBorder="1" applyAlignment="1">
      <alignment horizontal="right" vertical="center" wrapText="1" readingOrder="2"/>
    </xf>
    <xf numFmtId="0" fontId="28" fillId="4" borderId="0" xfId="0" applyFont="1" applyFill="1" applyAlignment="1">
      <alignment horizontal="right" vertical="center" wrapText="1"/>
    </xf>
    <xf numFmtId="0" fontId="23" fillId="4" borderId="8" xfId="0" applyFont="1" applyFill="1" applyBorder="1" applyAlignment="1">
      <alignment horizontal="right" vertical="center"/>
    </xf>
    <xf numFmtId="3" fontId="23" fillId="4" borderId="8" xfId="0" applyNumberFormat="1" applyFont="1" applyFill="1" applyBorder="1" applyAlignment="1">
      <alignment horizontal="right" vertical="center"/>
    </xf>
    <xf numFmtId="0" fontId="30" fillId="4" borderId="8" xfId="0" applyFont="1" applyFill="1" applyBorder="1" applyAlignment="1">
      <alignment horizontal="left" vertical="center"/>
    </xf>
    <xf numFmtId="0" fontId="23" fillId="4" borderId="8" xfId="6" applyFont="1" applyFill="1" applyBorder="1" applyAlignment="1">
      <alignment horizontal="right" vertical="center" readingOrder="2"/>
    </xf>
    <xf numFmtId="0" fontId="23" fillId="4" borderId="8" xfId="4" applyFont="1" applyFill="1" applyBorder="1" applyAlignment="1">
      <alignment horizontal="right" vertical="center"/>
    </xf>
    <xf numFmtId="1" fontId="29" fillId="4" borderId="8" xfId="1" applyNumberFormat="1" applyFont="1" applyFill="1" applyBorder="1" applyAlignment="1">
      <alignment horizontal="center" vertical="center"/>
    </xf>
    <xf numFmtId="1" fontId="23" fillId="4" borderId="8" xfId="1" applyNumberFormat="1" applyFont="1" applyFill="1" applyBorder="1" applyAlignment="1">
      <alignment horizontal="center" vertical="center"/>
    </xf>
    <xf numFmtId="0" fontId="24" fillId="4" borderId="0" xfId="0" applyFont="1" applyFill="1"/>
    <xf numFmtId="43" fontId="24" fillId="4" borderId="0" xfId="1" applyFont="1" applyFill="1"/>
    <xf numFmtId="167" fontId="24" fillId="4" borderId="0" xfId="1" applyNumberFormat="1" applyFont="1" applyFill="1"/>
    <xf numFmtId="0" fontId="24" fillId="4" borderId="6" xfId="0" applyFont="1" applyFill="1" applyBorder="1"/>
    <xf numFmtId="0" fontId="31" fillId="4" borderId="0" xfId="0" applyFont="1" applyFill="1"/>
    <xf numFmtId="0" fontId="23" fillId="4" borderId="0" xfId="0" applyFont="1" applyFill="1" applyAlignment="1">
      <alignment vertical="center" wrapText="1" readingOrder="1"/>
    </xf>
    <xf numFmtId="3" fontId="23" fillId="4" borderId="0" xfId="1" applyNumberFormat="1" applyFont="1" applyFill="1" applyBorder="1" applyAlignment="1">
      <alignment horizontal="center" vertical="center" wrapText="1" readingOrder="2"/>
    </xf>
    <xf numFmtId="43" fontId="25" fillId="4" borderId="0" xfId="1" applyFont="1" applyFill="1"/>
    <xf numFmtId="0" fontId="23" fillId="4" borderId="8" xfId="2" applyFont="1" applyFill="1" applyBorder="1" applyAlignment="1">
      <alignment horizontal="left" vertical="center" readingOrder="1"/>
    </xf>
    <xf numFmtId="43" fontId="23" fillId="4" borderId="8" xfId="1" applyFont="1" applyFill="1" applyBorder="1" applyAlignment="1">
      <alignment horizontal="left" vertical="center" wrapText="1" readingOrder="1"/>
    </xf>
    <xf numFmtId="0" fontId="23" fillId="4" borderId="8" xfId="0" applyFont="1" applyFill="1" applyBorder="1" applyAlignment="1">
      <alignment horizontal="left" vertical="center" wrapText="1" readingOrder="1"/>
    </xf>
    <xf numFmtId="3" fontId="23" fillId="4" borderId="19" xfId="1" applyNumberFormat="1" applyFont="1" applyFill="1" applyBorder="1" applyAlignment="1">
      <alignment horizontal="left" vertical="center" wrapText="1" readingOrder="1"/>
    </xf>
    <xf numFmtId="43" fontId="25" fillId="4" borderId="8" xfId="1" applyFont="1" applyFill="1" applyBorder="1"/>
    <xf numFmtId="43" fontId="25" fillId="4" borderId="0" xfId="1" applyFont="1" applyFill="1" applyBorder="1"/>
    <xf numFmtId="43" fontId="24" fillId="4" borderId="8" xfId="1" applyFont="1" applyFill="1" applyBorder="1" applyAlignment="1">
      <alignment horizontal="right" vertical="center" wrapText="1"/>
    </xf>
    <xf numFmtId="3" fontId="23" fillId="4" borderId="8" xfId="1" applyNumberFormat="1" applyFont="1" applyFill="1" applyBorder="1" applyAlignment="1">
      <alignment horizontal="right" vertical="center" wrapText="1" readingOrder="2"/>
    </xf>
    <xf numFmtId="0" fontId="24" fillId="0" borderId="0" xfId="0" applyFont="1"/>
    <xf numFmtId="0" fontId="24" fillId="5" borderId="0" xfId="0" applyFont="1" applyFill="1"/>
    <xf numFmtId="43" fontId="24" fillId="0" borderId="0" xfId="1" applyFont="1"/>
    <xf numFmtId="0" fontId="25" fillId="0" borderId="0" xfId="0" applyFont="1"/>
    <xf numFmtId="0" fontId="25" fillId="0" borderId="0" xfId="0" applyFont="1" applyAlignment="1">
      <alignment horizontal="right"/>
    </xf>
    <xf numFmtId="0" fontId="23" fillId="0" borderId="0" xfId="1" applyNumberFormat="1" applyFont="1" applyBorder="1" applyAlignment="1">
      <alignment vertical="center" wrapText="1"/>
    </xf>
    <xf numFmtId="0" fontId="1" fillId="4" borderId="0" xfId="0" applyFont="1" applyFill="1"/>
    <xf numFmtId="0" fontId="33" fillId="4" borderId="0" xfId="0" applyFont="1" applyFill="1" applyAlignment="1">
      <alignment horizontal="right"/>
    </xf>
    <xf numFmtId="0" fontId="33" fillId="4" borderId="0" xfId="0" applyFont="1" applyFill="1"/>
    <xf numFmtId="0" fontId="5" fillId="4" borderId="0" xfId="0" applyFont="1" applyFill="1" applyAlignment="1">
      <alignment horizontal="right" vertical="center" wrapText="1"/>
    </xf>
    <xf numFmtId="0" fontId="34" fillId="4" borderId="0" xfId="0" applyFont="1" applyFill="1" applyAlignment="1">
      <alignment horizontal="right" vertical="center" wrapText="1" readingOrder="2"/>
    </xf>
    <xf numFmtId="0" fontId="34" fillId="4" borderId="0" xfId="0" applyFont="1" applyFill="1" applyAlignment="1">
      <alignment horizontal="center" vertical="center" wrapText="1"/>
    </xf>
    <xf numFmtId="0" fontId="34" fillId="4" borderId="0" xfId="0" applyFont="1" applyFill="1" applyAlignment="1">
      <alignment horizontal="left" vertical="center" wrapText="1"/>
    </xf>
    <xf numFmtId="43" fontId="14" fillId="4" borderId="0" xfId="1" applyFont="1" applyFill="1" applyAlignment="1">
      <alignment vertical="center" wrapText="1"/>
    </xf>
    <xf numFmtId="0" fontId="5" fillId="4" borderId="0" xfId="0" applyFont="1" applyFill="1" applyAlignment="1">
      <alignment vertical="center" wrapText="1" readingOrder="2"/>
    </xf>
    <xf numFmtId="0" fontId="5" fillId="4" borderId="0" xfId="0" applyFont="1" applyFill="1" applyAlignment="1">
      <alignment horizontal="right" readingOrder="2"/>
    </xf>
    <xf numFmtId="43" fontId="34" fillId="4" borderId="0" xfId="1" applyFont="1" applyFill="1" applyBorder="1" applyAlignment="1">
      <alignment vertical="center" wrapText="1" readingOrder="1"/>
    </xf>
    <xf numFmtId="0" fontId="34" fillId="4" borderId="0" xfId="0" applyFont="1" applyFill="1" applyAlignment="1">
      <alignment vertical="center" wrapText="1"/>
    </xf>
    <xf numFmtId="43" fontId="35" fillId="4" borderId="0" xfId="1" applyFont="1" applyFill="1" applyBorder="1"/>
    <xf numFmtId="0" fontId="35" fillId="0" borderId="0" xfId="0" applyFont="1"/>
    <xf numFmtId="0" fontId="22" fillId="4" borderId="8" xfId="0" applyFont="1" applyFill="1" applyBorder="1" applyAlignment="1">
      <alignment horizontal="right" vertical="center"/>
    </xf>
    <xf numFmtId="0" fontId="32" fillId="4" borderId="8" xfId="0" applyFont="1" applyFill="1" applyBorder="1" applyAlignment="1">
      <alignment horizontal="left" vertical="center"/>
    </xf>
    <xf numFmtId="0" fontId="38" fillId="4" borderId="0" xfId="0" applyFont="1" applyFill="1" applyAlignment="1">
      <alignment vertical="center"/>
    </xf>
    <xf numFmtId="0" fontId="39" fillId="4" borderId="0" xfId="0" applyFont="1" applyFill="1" applyAlignment="1">
      <alignment horizontal="left" vertical="center"/>
    </xf>
    <xf numFmtId="0" fontId="29" fillId="4" borderId="8" xfId="0" applyFont="1" applyFill="1" applyBorder="1" applyAlignment="1">
      <alignment vertical="center"/>
    </xf>
    <xf numFmtId="0" fontId="29" fillId="4" borderId="8" xfId="0" applyFont="1" applyFill="1" applyBorder="1" applyAlignment="1">
      <alignment horizontal="right" vertical="center"/>
    </xf>
    <xf numFmtId="164" fontId="23" fillId="4" borderId="8" xfId="0" applyNumberFormat="1" applyFont="1" applyFill="1" applyBorder="1" applyAlignment="1">
      <alignment horizontal="right" vertical="center"/>
    </xf>
    <xf numFmtId="3" fontId="29" fillId="4" borderId="8" xfId="0" applyNumberFormat="1" applyFont="1" applyFill="1" applyBorder="1" applyAlignment="1">
      <alignment vertical="center"/>
    </xf>
    <xf numFmtId="3" fontId="29" fillId="4" borderId="8" xfId="0" applyNumberFormat="1" applyFont="1" applyFill="1" applyBorder="1" applyAlignment="1">
      <alignment horizontal="right" vertical="center"/>
    </xf>
    <xf numFmtId="167" fontId="29" fillId="4" borderId="8" xfId="1" applyNumberFormat="1" applyFont="1" applyFill="1" applyBorder="1" applyAlignment="1">
      <alignment horizontal="center" vertical="center"/>
    </xf>
    <xf numFmtId="167" fontId="29" fillId="4" borderId="8" xfId="1" applyNumberFormat="1" applyFont="1" applyFill="1" applyBorder="1" applyAlignment="1">
      <alignment horizontal="right" vertical="center"/>
    </xf>
    <xf numFmtId="167" fontId="29" fillId="4" borderId="8" xfId="1" applyNumberFormat="1" applyFont="1" applyFill="1" applyBorder="1" applyAlignment="1">
      <alignment vertical="center"/>
    </xf>
    <xf numFmtId="167" fontId="29" fillId="4" borderId="8" xfId="0" applyNumberFormat="1" applyFont="1" applyFill="1" applyBorder="1" applyAlignment="1">
      <alignment vertical="center"/>
    </xf>
    <xf numFmtId="167" fontId="23" fillId="4" borderId="8" xfId="0" applyNumberFormat="1" applyFont="1" applyFill="1" applyBorder="1" applyAlignment="1">
      <alignment vertical="center"/>
    </xf>
    <xf numFmtId="0" fontId="14" fillId="4" borderId="0" xfId="5" applyFont="1" applyFill="1" applyAlignment="1">
      <alignment vertical="center"/>
    </xf>
    <xf numFmtId="0" fontId="23" fillId="4" borderId="8" xfId="0" applyFont="1" applyFill="1" applyBorder="1" applyAlignment="1">
      <alignment vertical="top" wrapText="1"/>
    </xf>
    <xf numFmtId="1" fontId="23" fillId="4" borderId="8" xfId="0" applyNumberFormat="1" applyFont="1" applyFill="1" applyBorder="1" applyAlignment="1">
      <alignment horizontal="left" vertical="top" wrapText="1"/>
    </xf>
    <xf numFmtId="3" fontId="23" fillId="4" borderId="8" xfId="0" applyNumberFormat="1" applyFont="1" applyFill="1" applyBorder="1" applyAlignment="1">
      <alignment vertical="center" wrapText="1"/>
    </xf>
    <xf numFmtId="0" fontId="14" fillId="4" borderId="0" xfId="0" applyFont="1" applyFill="1" applyAlignment="1">
      <alignment vertical="center" wrapText="1"/>
    </xf>
    <xf numFmtId="167" fontId="0" fillId="0" borderId="0" xfId="1" applyNumberFormat="1" applyFont="1" applyFill="1"/>
    <xf numFmtId="167" fontId="0" fillId="0" borderId="0" xfId="1" applyNumberFormat="1" applyFont="1" applyFill="1" applyBorder="1"/>
    <xf numFmtId="0" fontId="32" fillId="4" borderId="8" xfId="0" applyFont="1" applyFill="1" applyBorder="1" applyAlignment="1">
      <alignment horizontal="left" vertical="center" wrapText="1"/>
    </xf>
    <xf numFmtId="0" fontId="11" fillId="4" borderId="0" xfId="0" applyFont="1" applyFill="1" applyAlignment="1">
      <alignment horizontal="right"/>
    </xf>
    <xf numFmtId="0" fontId="38" fillId="4" borderId="0" xfId="0" applyFont="1" applyFill="1" applyAlignment="1">
      <alignment wrapText="1"/>
    </xf>
    <xf numFmtId="0" fontId="14" fillId="4" borderId="0" xfId="8" applyFont="1" applyFill="1" applyAlignment="1">
      <alignment vertical="center" wrapText="1"/>
    </xf>
    <xf numFmtId="0" fontId="22" fillId="4" borderId="0" xfId="0" applyFont="1" applyFill="1" applyAlignment="1">
      <alignment vertical="center" wrapText="1"/>
    </xf>
    <xf numFmtId="43" fontId="3" fillId="4" borderId="0" xfId="1" applyFont="1" applyFill="1" applyAlignment="1">
      <alignment vertical="center" wrapText="1"/>
    </xf>
    <xf numFmtId="3" fontId="23" fillId="4" borderId="8" xfId="1" applyNumberFormat="1" applyFont="1" applyFill="1" applyBorder="1" applyAlignment="1">
      <alignment horizontal="left" vertical="center" wrapText="1" readingOrder="2"/>
    </xf>
    <xf numFmtId="170" fontId="23" fillId="4" borderId="8" xfId="1" applyNumberFormat="1" applyFont="1" applyFill="1" applyBorder="1" applyAlignment="1">
      <alignment horizontal="left" vertical="center" wrapText="1"/>
    </xf>
    <xf numFmtId="3" fontId="23" fillId="4" borderId="8" xfId="1" applyNumberFormat="1" applyFont="1" applyFill="1" applyBorder="1" applyAlignment="1">
      <alignment horizontal="left" vertical="center" wrapText="1" readingOrder="1"/>
    </xf>
    <xf numFmtId="3" fontId="29" fillId="4" borderId="8" xfId="1" applyNumberFormat="1" applyFont="1" applyFill="1" applyBorder="1" applyAlignment="1">
      <alignment horizontal="left" vertical="center" wrapText="1" readingOrder="2"/>
    </xf>
    <xf numFmtId="0" fontId="3" fillId="4" borderId="0" xfId="0" applyFont="1" applyFill="1" applyAlignment="1">
      <alignment horizontal="left" vertical="center"/>
    </xf>
    <xf numFmtId="43" fontId="3" fillId="4" borderId="0" xfId="1" applyFont="1" applyFill="1" applyBorder="1" applyAlignment="1">
      <alignment vertical="center" wrapText="1"/>
    </xf>
    <xf numFmtId="0" fontId="3" fillId="0" borderId="0" xfId="0" applyFont="1" applyAlignment="1">
      <alignment vertical="center" wrapText="1"/>
    </xf>
    <xf numFmtId="43" fontId="3" fillId="0" borderId="0" xfId="1" quotePrefix="1" applyFont="1" applyAlignment="1">
      <alignment horizontal="right" vertical="center" wrapText="1"/>
    </xf>
    <xf numFmtId="43" fontId="3" fillId="0" borderId="0" xfId="1" applyFont="1" applyAlignment="1">
      <alignment vertical="center" wrapText="1"/>
    </xf>
    <xf numFmtId="0" fontId="3" fillId="0" borderId="0" xfId="0" applyFont="1"/>
    <xf numFmtId="0" fontId="11" fillId="0" borderId="0" xfId="0" applyFont="1"/>
    <xf numFmtId="0" fontId="24" fillId="4" borderId="8" xfId="0" applyFont="1" applyFill="1" applyBorder="1" applyAlignment="1">
      <alignment horizontal="right" vertical="center" wrapText="1"/>
    </xf>
    <xf numFmtId="1" fontId="24" fillId="4" borderId="8" xfId="0" applyNumberFormat="1" applyFont="1" applyFill="1" applyBorder="1" applyAlignment="1">
      <alignment horizontal="right" vertical="center" wrapText="1"/>
    </xf>
    <xf numFmtId="0" fontId="24" fillId="4" borderId="8" xfId="0" applyFont="1" applyFill="1" applyBorder="1" applyAlignment="1">
      <alignment vertical="center" wrapText="1"/>
    </xf>
    <xf numFmtId="0" fontId="3" fillId="4" borderId="0" xfId="0" applyFont="1" applyFill="1" applyAlignment="1">
      <alignment vertical="center" wrapText="1" readingOrder="2"/>
    </xf>
    <xf numFmtId="0" fontId="24" fillId="4" borderId="0" xfId="0" applyFont="1" applyFill="1" applyAlignment="1">
      <alignment vertical="center" wrapText="1" readingOrder="1"/>
    </xf>
    <xf numFmtId="0" fontId="14" fillId="4" borderId="0" xfId="0" quotePrefix="1" applyFont="1" applyFill="1" applyAlignment="1">
      <alignment vertical="center" readingOrder="2"/>
    </xf>
    <xf numFmtId="0" fontId="3" fillId="4" borderId="0" xfId="0" quotePrefix="1" applyFont="1" applyFill="1" applyAlignment="1">
      <alignment vertical="center" wrapText="1"/>
    </xf>
    <xf numFmtId="0" fontId="22" fillId="4" borderId="0" xfId="0" quotePrefix="1" applyFont="1" applyFill="1" applyAlignment="1">
      <alignment vertical="center" wrapText="1" readingOrder="2"/>
    </xf>
    <xf numFmtId="43" fontId="3" fillId="4" borderId="0" xfId="1" quotePrefix="1" applyFont="1" applyFill="1" applyBorder="1" applyAlignment="1">
      <alignment vertical="center"/>
    </xf>
    <xf numFmtId="0" fontId="32" fillId="0" borderId="8" xfId="0" applyFont="1" applyBorder="1" applyAlignment="1">
      <alignment horizontal="left" vertical="center" wrapText="1"/>
    </xf>
    <xf numFmtId="0" fontId="22" fillId="2" borderId="8" xfId="0" applyFont="1" applyFill="1" applyBorder="1" applyAlignment="1">
      <alignment horizontal="center" vertical="center"/>
    </xf>
    <xf numFmtId="0" fontId="22" fillId="2" borderId="8" xfId="0" applyFont="1" applyFill="1" applyBorder="1" applyAlignment="1">
      <alignment horizontal="center" vertical="center" wrapText="1"/>
    </xf>
    <xf numFmtId="0" fontId="36"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23" fillId="6" borderId="8" xfId="4" applyFont="1" applyFill="1" applyBorder="1" applyAlignment="1">
      <alignment horizontal="right" vertical="center"/>
    </xf>
    <xf numFmtId="0" fontId="16" fillId="2" borderId="8" xfId="0" applyFont="1" applyFill="1" applyBorder="1" applyAlignment="1">
      <alignment horizontal="center" vertical="center"/>
    </xf>
    <xf numFmtId="43" fontId="23" fillId="2" borderId="8" xfId="1" applyFont="1" applyFill="1" applyBorder="1" applyAlignment="1">
      <alignment horizontal="center" vertical="center" wrapText="1" readingOrder="1"/>
    </xf>
    <xf numFmtId="43" fontId="24" fillId="2" borderId="8" xfId="1" applyFont="1" applyFill="1" applyBorder="1" applyAlignment="1">
      <alignment horizontal="center" vertical="center" wrapText="1"/>
    </xf>
    <xf numFmtId="43" fontId="24" fillId="2" borderId="8" xfId="1" applyFont="1" applyFill="1" applyBorder="1" applyAlignment="1">
      <alignment horizontal="center" wrapText="1"/>
    </xf>
    <xf numFmtId="43" fontId="23" fillId="0" borderId="8" xfId="1" applyFont="1" applyFill="1" applyBorder="1" applyAlignment="1">
      <alignment horizontal="left" vertical="center" wrapText="1" readingOrder="1"/>
    </xf>
    <xf numFmtId="1" fontId="23" fillId="4" borderId="8" xfId="1" applyNumberFormat="1" applyFont="1" applyFill="1" applyBorder="1" applyAlignment="1">
      <alignment horizontal="left" vertical="center" wrapText="1" readingOrder="2"/>
    </xf>
    <xf numFmtId="0" fontId="11" fillId="6" borderId="8" xfId="0" applyFont="1" applyFill="1" applyBorder="1" applyAlignment="1">
      <alignment horizontal="right"/>
    </xf>
    <xf numFmtId="0" fontId="32" fillId="6" borderId="8" xfId="0" applyFont="1" applyFill="1" applyBorder="1" applyAlignment="1">
      <alignment horizontal="left" vertical="center"/>
    </xf>
    <xf numFmtId="3" fontId="23" fillId="6" borderId="8" xfId="0" applyNumberFormat="1" applyFont="1" applyFill="1" applyBorder="1" applyAlignment="1">
      <alignment vertical="center" wrapText="1"/>
    </xf>
    <xf numFmtId="165" fontId="23" fillId="6" borderId="8" xfId="0" applyNumberFormat="1" applyFont="1" applyFill="1" applyBorder="1" applyAlignment="1">
      <alignment vertical="center" wrapText="1"/>
    </xf>
    <xf numFmtId="3" fontId="23" fillId="6" borderId="8" xfId="1" applyNumberFormat="1" applyFont="1" applyFill="1" applyBorder="1" applyAlignment="1">
      <alignment horizontal="left" vertical="center" wrapText="1" readingOrder="2"/>
    </xf>
    <xf numFmtId="43" fontId="23" fillId="2" borderId="8" xfId="1" applyFont="1" applyFill="1" applyBorder="1" applyAlignment="1">
      <alignment horizontal="center" vertical="center" wrapText="1"/>
    </xf>
    <xf numFmtId="43" fontId="23" fillId="2" borderId="8" xfId="1" applyFont="1" applyFill="1" applyBorder="1" applyAlignment="1">
      <alignment horizontal="center" vertical="top" wrapText="1" readingOrder="1"/>
    </xf>
    <xf numFmtId="43" fontId="3" fillId="2" borderId="12" xfId="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1" fontId="24" fillId="2" borderId="8" xfId="1" applyNumberFormat="1" applyFont="1" applyFill="1" applyBorder="1" applyAlignment="1">
      <alignment horizontal="center" vertical="center" wrapText="1"/>
    </xf>
    <xf numFmtId="43" fontId="22" fillId="2" borderId="8" xfId="1" applyFont="1" applyFill="1" applyBorder="1" applyAlignment="1">
      <alignment horizontal="center" vertical="center" wrapText="1"/>
    </xf>
    <xf numFmtId="43" fontId="22" fillId="2" borderId="8" xfId="1" applyFont="1" applyFill="1" applyBorder="1" applyAlignment="1">
      <alignment horizontal="center" vertical="center" wrapText="1" readingOrder="1"/>
    </xf>
    <xf numFmtId="167" fontId="29" fillId="4" borderId="12" xfId="1" applyNumberFormat="1" applyFont="1" applyFill="1" applyBorder="1" applyAlignment="1">
      <alignment horizontal="center" vertical="center"/>
    </xf>
    <xf numFmtId="167" fontId="23" fillId="4" borderId="8" xfId="1" applyNumberFormat="1" applyFont="1" applyFill="1" applyBorder="1" applyAlignment="1">
      <alignment horizontal="center" vertical="center"/>
    </xf>
    <xf numFmtId="167" fontId="29" fillId="6" borderId="12" xfId="1" applyNumberFormat="1" applyFont="1" applyFill="1" applyBorder="1" applyAlignment="1">
      <alignment horizontal="center" vertical="center"/>
    </xf>
    <xf numFmtId="167" fontId="23" fillId="6" borderId="8" xfId="1" applyNumberFormat="1" applyFont="1" applyFill="1" applyBorder="1" applyAlignment="1">
      <alignment horizontal="center" vertical="center"/>
    </xf>
    <xf numFmtId="0" fontId="32" fillId="4" borderId="0" xfId="0" applyFont="1" applyFill="1" applyAlignment="1">
      <alignment wrapText="1"/>
    </xf>
    <xf numFmtId="0" fontId="32" fillId="0" borderId="0" xfId="0" applyFont="1" applyAlignment="1">
      <alignment vertical="center" wrapText="1"/>
    </xf>
    <xf numFmtId="0" fontId="26" fillId="0" borderId="0" xfId="0" applyFont="1" applyAlignment="1">
      <alignment vertical="center" wrapText="1" readingOrder="1"/>
    </xf>
    <xf numFmtId="167" fontId="22" fillId="0" borderId="13" xfId="1" applyNumberFormat="1" applyFont="1" applyFill="1" applyBorder="1" applyAlignment="1">
      <alignment horizontal="left" vertical="center" wrapText="1"/>
    </xf>
    <xf numFmtId="167" fontId="22" fillId="0" borderId="8" xfId="1" applyNumberFormat="1" applyFont="1" applyFill="1" applyBorder="1" applyAlignment="1">
      <alignment horizontal="left" vertical="center" wrapText="1"/>
    </xf>
    <xf numFmtId="167" fontId="22" fillId="0" borderId="8" xfId="1" applyNumberFormat="1" applyFont="1" applyFill="1" applyBorder="1" applyAlignment="1">
      <alignment horizontal="left" vertical="center"/>
    </xf>
    <xf numFmtId="167" fontId="36" fillId="0" borderId="8" xfId="1" applyNumberFormat="1" applyFont="1" applyFill="1" applyBorder="1" applyAlignment="1">
      <alignment horizontal="left" vertical="center"/>
    </xf>
    <xf numFmtId="0" fontId="11" fillId="0" borderId="0" xfId="0" applyFont="1" applyAlignment="1">
      <alignment horizontal="right"/>
    </xf>
    <xf numFmtId="167" fontId="32" fillId="0" borderId="0" xfId="1" applyNumberFormat="1" applyFont="1" applyBorder="1" applyAlignment="1">
      <alignment vertical="center"/>
    </xf>
    <xf numFmtId="167" fontId="3" fillId="2" borderId="8" xfId="1" applyNumberFormat="1" applyFont="1" applyFill="1" applyBorder="1" applyAlignment="1">
      <alignment horizontal="center" vertical="center"/>
    </xf>
    <xf numFmtId="1" fontId="3" fillId="2" borderId="8" xfId="1" applyNumberFormat="1" applyFont="1" applyFill="1" applyBorder="1" applyAlignment="1">
      <alignment horizontal="center" vertical="center"/>
    </xf>
    <xf numFmtId="1" fontId="12" fillId="2" borderId="8" xfId="1" applyNumberFormat="1" applyFont="1" applyFill="1" applyBorder="1" applyAlignment="1">
      <alignment horizontal="center" vertical="center"/>
    </xf>
    <xf numFmtId="1" fontId="3"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1" fontId="22" fillId="2" borderId="8" xfId="1" applyNumberFormat="1" applyFont="1" applyFill="1" applyBorder="1" applyAlignment="1">
      <alignment horizontal="center" vertical="center"/>
    </xf>
    <xf numFmtId="0" fontId="23" fillId="2" borderId="8" xfId="1" applyNumberFormat="1" applyFont="1" applyFill="1" applyBorder="1" applyAlignment="1">
      <alignment horizontal="center" vertical="center" wrapText="1" readingOrder="1"/>
    </xf>
    <xf numFmtId="3" fontId="22" fillId="0" borderId="8" xfId="0" applyNumberFormat="1" applyFont="1" applyBorder="1" applyAlignment="1">
      <alignment vertical="center"/>
    </xf>
    <xf numFmtId="167" fontId="23" fillId="4" borderId="8" xfId="1" applyNumberFormat="1" applyFont="1" applyFill="1" applyBorder="1" applyAlignment="1">
      <alignment horizontal="center" vertical="center" wrapText="1"/>
    </xf>
    <xf numFmtId="167" fontId="23" fillId="4" borderId="8" xfId="1" applyNumberFormat="1" applyFont="1" applyFill="1" applyBorder="1" applyAlignment="1">
      <alignment vertical="center" wrapText="1"/>
    </xf>
    <xf numFmtId="3" fontId="23" fillId="4" borderId="8" xfId="0" applyNumberFormat="1" applyFont="1" applyFill="1" applyBorder="1" applyAlignment="1">
      <alignment horizontal="left" vertical="center" wrapText="1"/>
    </xf>
    <xf numFmtId="167" fontId="22" fillId="4" borderId="8" xfId="1" applyNumberFormat="1" applyFont="1" applyFill="1" applyBorder="1" applyAlignment="1">
      <alignment vertical="center"/>
    </xf>
    <xf numFmtId="167" fontId="22" fillId="4" borderId="0" xfId="1" applyNumberFormat="1" applyFont="1" applyFill="1" applyAlignment="1">
      <alignment vertical="center"/>
    </xf>
    <xf numFmtId="167" fontId="36" fillId="0" borderId="13" xfId="1" applyNumberFormat="1" applyFont="1" applyFill="1" applyBorder="1" applyAlignment="1">
      <alignment horizontal="left" vertical="center"/>
    </xf>
    <xf numFmtId="3" fontId="22" fillId="4" borderId="8" xfId="0" applyNumberFormat="1" applyFont="1" applyFill="1" applyBorder="1" applyAlignment="1">
      <alignment horizontal="right"/>
    </xf>
    <xf numFmtId="167" fontId="22" fillId="4" borderId="8" xfId="1" applyNumberFormat="1" applyFont="1" applyFill="1" applyBorder="1" applyAlignment="1">
      <alignment horizontal="right"/>
    </xf>
    <xf numFmtId="0" fontId="36" fillId="0" borderId="8" xfId="0" applyFont="1" applyBorder="1" applyAlignment="1">
      <alignment horizontal="right"/>
    </xf>
    <xf numFmtId="167" fontId="36" fillId="0" borderId="8" xfId="1" applyNumberFormat="1" applyFont="1" applyBorder="1" applyAlignment="1">
      <alignment horizontal="right"/>
    </xf>
    <xf numFmtId="0" fontId="36" fillId="0" borderId="13" xfId="0" applyFont="1" applyBorder="1" applyAlignment="1">
      <alignment horizontal="right"/>
    </xf>
    <xf numFmtId="167" fontId="36" fillId="0" borderId="13" xfId="1" applyNumberFormat="1" applyFont="1" applyBorder="1" applyAlignment="1">
      <alignment horizontal="right"/>
    </xf>
    <xf numFmtId="167" fontId="22" fillId="4" borderId="8" xfId="1" applyNumberFormat="1" applyFont="1" applyFill="1" applyBorder="1" applyAlignment="1">
      <alignment horizontal="right" vertical="center"/>
    </xf>
    <xf numFmtId="167" fontId="36" fillId="0" borderId="8" xfId="1" applyNumberFormat="1" applyFont="1" applyBorder="1" applyAlignment="1">
      <alignment vertical="center"/>
    </xf>
    <xf numFmtId="3" fontId="22" fillId="4" borderId="8" xfId="0" applyNumberFormat="1" applyFont="1" applyFill="1" applyBorder="1" applyAlignment="1">
      <alignment vertical="center"/>
    </xf>
    <xf numFmtId="0" fontId="24" fillId="2" borderId="8" xfId="1" applyNumberFormat="1" applyFont="1" applyFill="1" applyBorder="1" applyAlignment="1">
      <alignment horizontal="center" vertical="center" wrapText="1"/>
    </xf>
    <xf numFmtId="0" fontId="11" fillId="2" borderId="8" xfId="0" applyFont="1" applyFill="1" applyBorder="1" applyAlignment="1">
      <alignment horizontal="center" vertical="center"/>
    </xf>
    <xf numFmtId="167" fontId="29" fillId="2" borderId="8" xfId="1" applyNumberFormat="1" applyFont="1" applyFill="1" applyBorder="1" applyAlignment="1">
      <alignment horizontal="center" vertical="center"/>
    </xf>
    <xf numFmtId="167" fontId="29" fillId="2" borderId="12" xfId="1" applyNumberFormat="1" applyFont="1" applyFill="1" applyBorder="1" applyAlignment="1">
      <alignment horizontal="center" vertical="center"/>
    </xf>
    <xf numFmtId="0" fontId="36" fillId="2" borderId="8" xfId="0" applyFont="1" applyFill="1" applyBorder="1" applyAlignment="1">
      <alignment horizontal="left" vertical="center"/>
    </xf>
    <xf numFmtId="0" fontId="20" fillId="2" borderId="0" xfId="0" applyFont="1" applyFill="1"/>
    <xf numFmtId="0" fontId="23" fillId="2" borderId="8" xfId="4" applyFont="1" applyFill="1" applyBorder="1" applyAlignment="1">
      <alignment horizontal="right" vertical="center"/>
    </xf>
    <xf numFmtId="0" fontId="32" fillId="2" borderId="8" xfId="0" applyFont="1" applyFill="1" applyBorder="1" applyAlignment="1">
      <alignment horizontal="left" vertical="center"/>
    </xf>
    <xf numFmtId="0" fontId="19" fillId="2" borderId="0" xfId="0" applyFont="1" applyFill="1"/>
    <xf numFmtId="167" fontId="19" fillId="4" borderId="0" xfId="1" applyNumberFormat="1" applyFont="1" applyFill="1"/>
    <xf numFmtId="164" fontId="23" fillId="4" borderId="8" xfId="0" applyNumberFormat="1" applyFont="1" applyFill="1" applyBorder="1" applyAlignment="1">
      <alignment horizontal="left" vertical="center" wrapText="1"/>
    </xf>
    <xf numFmtId="170" fontId="23" fillId="4" borderId="8" xfId="1" applyNumberFormat="1" applyFont="1" applyFill="1" applyBorder="1" applyAlignment="1">
      <alignment horizontal="center" vertical="top" readingOrder="2"/>
    </xf>
    <xf numFmtId="43" fontId="3" fillId="2" borderId="13" xfId="1" applyFont="1" applyFill="1" applyBorder="1" applyAlignment="1">
      <alignment horizontal="center" vertical="center" wrapText="1"/>
    </xf>
    <xf numFmtId="1" fontId="23" fillId="0" borderId="8" xfId="1" applyNumberFormat="1" applyFont="1" applyFill="1" applyBorder="1" applyAlignment="1">
      <alignment horizontal="left" vertical="center" wrapText="1" readingOrder="2"/>
    </xf>
    <xf numFmtId="3" fontId="23" fillId="0" borderId="8" xfId="1" applyNumberFormat="1" applyFont="1" applyFill="1" applyBorder="1" applyAlignment="1">
      <alignment horizontal="left" vertical="center" wrapText="1" readingOrder="2"/>
    </xf>
    <xf numFmtId="0" fontId="23" fillId="0" borderId="8" xfId="0" applyFont="1" applyBorder="1" applyAlignment="1">
      <alignment horizontal="left" vertical="center" wrapText="1" readingOrder="1"/>
    </xf>
    <xf numFmtId="167" fontId="24" fillId="0" borderId="8" xfId="1" applyNumberFormat="1" applyFont="1" applyFill="1" applyBorder="1" applyAlignment="1">
      <alignment horizontal="right" vertical="center" wrapText="1"/>
    </xf>
    <xf numFmtId="167" fontId="23" fillId="0" borderId="8" xfId="1" applyNumberFormat="1" applyFont="1" applyFill="1" applyBorder="1" applyAlignment="1">
      <alignment horizontal="center" vertical="center" wrapText="1"/>
    </xf>
    <xf numFmtId="167" fontId="23" fillId="0" borderId="8" xfId="1" applyNumberFormat="1" applyFont="1" applyFill="1" applyBorder="1" applyAlignment="1">
      <alignment horizontal="left" vertical="top" wrapText="1" readingOrder="2"/>
    </xf>
    <xf numFmtId="3" fontId="36" fillId="0" borderId="8" xfId="0" applyNumberFormat="1" applyFont="1" applyBorder="1" applyAlignment="1">
      <alignment horizontal="right" vertical="center"/>
    </xf>
    <xf numFmtId="167" fontId="36" fillId="0" borderId="8" xfId="1" applyNumberFormat="1" applyFont="1" applyFill="1" applyBorder="1" applyAlignment="1">
      <alignment horizontal="right" vertical="center"/>
    </xf>
    <xf numFmtId="0" fontId="3" fillId="0" borderId="8" xfId="0" applyFont="1" applyBorder="1" applyAlignment="1">
      <alignment horizontal="right" vertical="center"/>
    </xf>
    <xf numFmtId="0" fontId="36" fillId="0" borderId="8" xfId="0" applyFont="1" applyBorder="1" applyAlignment="1">
      <alignment vertical="center"/>
    </xf>
    <xf numFmtId="167" fontId="36" fillId="0" borderId="8" xfId="0" applyNumberFormat="1" applyFont="1" applyBorder="1" applyAlignment="1">
      <alignment vertical="center"/>
    </xf>
    <xf numFmtId="167" fontId="36" fillId="0" borderId="8" xfId="1" applyNumberFormat="1" applyFont="1" applyFill="1" applyBorder="1" applyAlignment="1">
      <alignment vertical="center"/>
    </xf>
    <xf numFmtId="0" fontId="3" fillId="0" borderId="8" xfId="0" applyFont="1" applyBorder="1" applyAlignment="1">
      <alignment horizontal="left" vertical="center" wrapText="1"/>
    </xf>
    <xf numFmtId="167" fontId="3" fillId="0" borderId="8" xfId="1" applyNumberFormat="1" applyFont="1" applyFill="1" applyBorder="1" applyAlignment="1">
      <alignment horizontal="right" vertical="center"/>
    </xf>
    <xf numFmtId="167" fontId="36" fillId="0" borderId="8" xfId="1" applyNumberFormat="1" applyFont="1" applyFill="1" applyBorder="1" applyAlignment="1">
      <alignment horizontal="left" vertical="center" wrapText="1"/>
    </xf>
    <xf numFmtId="0" fontId="36" fillId="0" borderId="8" xfId="0" applyFont="1" applyBorder="1" applyAlignment="1">
      <alignment horizontal="left" vertical="center" wrapText="1"/>
    </xf>
    <xf numFmtId="0" fontId="35" fillId="4" borderId="0" xfId="0" applyFont="1" applyFill="1"/>
    <xf numFmtId="0" fontId="41" fillId="4" borderId="0" xfId="0" applyFont="1" applyFill="1"/>
    <xf numFmtId="0" fontId="42" fillId="4" borderId="0" xfId="0" applyFont="1" applyFill="1" applyAlignment="1">
      <alignment horizontal="right" vertical="center" readingOrder="2"/>
    </xf>
    <xf numFmtId="0" fontId="43" fillId="4" borderId="0" xfId="0" applyFont="1" applyFill="1" applyAlignment="1">
      <alignment horizontal="right" vertical="center"/>
    </xf>
    <xf numFmtId="0" fontId="42" fillId="0" borderId="0" xfId="0" applyFont="1" applyAlignment="1">
      <alignment vertical="center"/>
    </xf>
    <xf numFmtId="0" fontId="34" fillId="4" borderId="0" xfId="3" applyFont="1" applyFill="1" applyBorder="1" applyAlignment="1">
      <alignment horizontal="right" vertical="center" wrapText="1" readingOrder="1"/>
    </xf>
    <xf numFmtId="0" fontId="43" fillId="4" borderId="0" xfId="0" applyFont="1" applyFill="1"/>
    <xf numFmtId="0" fontId="42" fillId="4" borderId="0" xfId="0" applyFont="1" applyFill="1" applyAlignment="1">
      <alignment vertical="center"/>
    </xf>
    <xf numFmtId="0" fontId="42" fillId="4" borderId="0" xfId="0" applyFont="1" applyFill="1" applyAlignment="1">
      <alignment horizontal="right" readingOrder="1"/>
    </xf>
    <xf numFmtId="0" fontId="23" fillId="0" borderId="8" xfId="0" applyFont="1" applyBorder="1" applyAlignment="1">
      <alignment vertical="center" wrapText="1"/>
    </xf>
    <xf numFmtId="43" fontId="23" fillId="0" borderId="8" xfId="1" applyFont="1" applyBorder="1" applyAlignment="1">
      <alignment horizontal="left" vertical="center" wrapText="1" readingOrder="1"/>
    </xf>
    <xf numFmtId="0" fontId="23" fillId="0" borderId="8" xfId="0" applyFont="1" applyBorder="1" applyAlignment="1">
      <alignment horizontal="right" vertical="center" wrapText="1"/>
    </xf>
    <xf numFmtId="43" fontId="23" fillId="4" borderId="8" xfId="1" applyFont="1" applyFill="1" applyBorder="1" applyAlignment="1">
      <alignment horizontal="right" vertical="center" wrapText="1"/>
    </xf>
    <xf numFmtId="43" fontId="23" fillId="0" borderId="8" xfId="1" applyFont="1" applyBorder="1" applyAlignment="1">
      <alignment horizontal="right" vertical="center" wrapText="1"/>
    </xf>
    <xf numFmtId="43" fontId="3" fillId="2" borderId="8" xfId="1" applyFont="1" applyFill="1" applyBorder="1" applyAlignment="1">
      <alignment horizontal="center" vertical="center" wrapText="1"/>
    </xf>
    <xf numFmtId="3" fontId="23" fillId="0" borderId="8" xfId="1" applyNumberFormat="1" applyFont="1" applyBorder="1" applyAlignment="1">
      <alignment horizontal="left" vertical="center" wrapText="1"/>
    </xf>
    <xf numFmtId="4" fontId="23" fillId="0" borderId="8" xfId="1" applyNumberFormat="1" applyFont="1" applyBorder="1" applyAlignment="1">
      <alignment horizontal="left" vertical="center" wrapText="1"/>
    </xf>
    <xf numFmtId="169" fontId="23" fillId="0" borderId="8" xfId="0" applyNumberFormat="1" applyFont="1" applyBorder="1" applyAlignment="1">
      <alignment horizontal="left" vertical="center" wrapText="1"/>
    </xf>
    <xf numFmtId="3" fontId="23" fillId="4" borderId="8" xfId="1" applyNumberFormat="1" applyFont="1" applyFill="1" applyBorder="1" applyAlignment="1">
      <alignment vertical="center" wrapText="1" readingOrder="2"/>
    </xf>
    <xf numFmtId="3" fontId="23" fillId="0" borderId="8" xfId="0" applyNumberFormat="1" applyFont="1" applyBorder="1" applyAlignment="1">
      <alignment vertical="center" wrapText="1"/>
    </xf>
    <xf numFmtId="3" fontId="23" fillId="4" borderId="8" xfId="1" applyNumberFormat="1" applyFont="1" applyFill="1" applyBorder="1" applyAlignment="1">
      <alignment vertical="center" wrapText="1"/>
    </xf>
    <xf numFmtId="3" fontId="23" fillId="4" borderId="8" xfId="1" applyNumberFormat="1" applyFont="1" applyFill="1" applyBorder="1" applyAlignment="1">
      <alignment horizontal="left" vertical="center" wrapText="1"/>
    </xf>
    <xf numFmtId="4" fontId="23" fillId="4" borderId="8" xfId="1" applyNumberFormat="1" applyFont="1" applyFill="1" applyBorder="1" applyAlignment="1">
      <alignment horizontal="left" vertical="center" wrapText="1"/>
    </xf>
    <xf numFmtId="4" fontId="23" fillId="0" borderId="8" xfId="1" applyNumberFormat="1" applyFont="1" applyFill="1" applyBorder="1" applyAlignment="1">
      <alignment horizontal="left" vertical="center" wrapText="1" readingOrder="2"/>
    </xf>
    <xf numFmtId="171" fontId="23" fillId="0" borderId="8" xfId="1" applyNumberFormat="1" applyFont="1" applyFill="1" applyBorder="1" applyAlignment="1">
      <alignment horizontal="left" vertical="center" wrapText="1" readingOrder="2"/>
    </xf>
    <xf numFmtId="169" fontId="23" fillId="0" borderId="19" xfId="0" applyNumberFormat="1" applyFont="1" applyBorder="1" applyAlignment="1">
      <alignment horizontal="left" vertical="center" wrapText="1"/>
    </xf>
    <xf numFmtId="43" fontId="22" fillId="2" borderId="19" xfId="1" applyFont="1" applyFill="1" applyBorder="1" applyAlignment="1">
      <alignment horizontal="center" vertical="center" wrapText="1" readingOrder="1"/>
    </xf>
    <xf numFmtId="43" fontId="22" fillId="2" borderId="17" xfId="1" applyFont="1" applyFill="1" applyBorder="1" applyAlignment="1">
      <alignment horizontal="center" vertical="center" wrapText="1" readingOrder="1"/>
    </xf>
    <xf numFmtId="3" fontId="23" fillId="0" borderId="19" xfId="1" applyNumberFormat="1" applyFont="1" applyBorder="1" applyAlignment="1">
      <alignment horizontal="left" vertical="center" wrapText="1"/>
    </xf>
    <xf numFmtId="4" fontId="23" fillId="0" borderId="19" xfId="1" applyNumberFormat="1" applyFont="1" applyBorder="1" applyAlignment="1">
      <alignment horizontal="left" vertical="center" wrapText="1"/>
    </xf>
    <xf numFmtId="3" fontId="23" fillId="0" borderId="8" xfId="1" applyNumberFormat="1" applyFont="1" applyFill="1" applyBorder="1" applyAlignment="1">
      <alignment vertical="center" wrapText="1" readingOrder="2"/>
    </xf>
    <xf numFmtId="0" fontId="22" fillId="4" borderId="8" xfId="0" applyFont="1" applyFill="1" applyBorder="1" applyAlignment="1">
      <alignment horizontal="left" vertical="center" wrapText="1" readingOrder="1"/>
    </xf>
    <xf numFmtId="1" fontId="22" fillId="4" borderId="8" xfId="0" applyNumberFormat="1" applyFont="1" applyFill="1" applyBorder="1" applyAlignment="1">
      <alignment horizontal="left" vertical="center" readingOrder="1"/>
    </xf>
    <xf numFmtId="0" fontId="22" fillId="0" borderId="8" xfId="0" applyFont="1" applyBorder="1" applyAlignment="1">
      <alignment horizontal="left" vertical="center" wrapText="1" readingOrder="1"/>
    </xf>
    <xf numFmtId="1" fontId="22" fillId="0" borderId="8" xfId="0" applyNumberFormat="1" applyFont="1" applyBorder="1" applyAlignment="1">
      <alignment horizontal="left" wrapText="1" readingOrder="1"/>
    </xf>
    <xf numFmtId="0" fontId="22" fillId="0" borderId="8" xfId="0" applyFont="1" applyBorder="1" applyAlignment="1">
      <alignment wrapText="1"/>
    </xf>
    <xf numFmtId="1" fontId="22" fillId="0" borderId="8" xfId="0" applyNumberFormat="1" applyFont="1" applyBorder="1" applyAlignment="1">
      <alignment horizontal="left" vertical="center" wrapText="1" readingOrder="1"/>
    </xf>
    <xf numFmtId="3" fontId="22" fillId="4" borderId="8" xfId="1" applyNumberFormat="1" applyFont="1" applyFill="1" applyBorder="1" applyAlignment="1">
      <alignment horizontal="left" vertical="center" wrapText="1" readingOrder="1"/>
    </xf>
    <xf numFmtId="0" fontId="22" fillId="2" borderId="8" xfId="1" quotePrefix="1" applyNumberFormat="1" applyFont="1" applyFill="1" applyBorder="1" applyAlignment="1">
      <alignment horizontal="center" vertical="center" wrapText="1" readingOrder="1"/>
    </xf>
    <xf numFmtId="0" fontId="22" fillId="2" borderId="8" xfId="1" applyNumberFormat="1" applyFont="1" applyFill="1" applyBorder="1" applyAlignment="1">
      <alignment horizontal="center" vertical="center" wrapText="1" readingOrder="1"/>
    </xf>
    <xf numFmtId="43" fontId="3" fillId="2" borderId="13" xfId="1" applyFont="1" applyFill="1" applyBorder="1" applyAlignment="1">
      <alignment horizontal="center" vertical="top" wrapText="1"/>
    </xf>
    <xf numFmtId="43" fontId="3" fillId="2" borderId="15" xfId="1" applyFont="1" applyFill="1" applyBorder="1" applyAlignment="1">
      <alignment horizontal="center" vertical="top" wrapText="1"/>
    </xf>
    <xf numFmtId="0" fontId="38" fillId="0" borderId="0" xfId="0" applyFont="1" applyAlignment="1">
      <alignment vertical="center" wrapText="1"/>
    </xf>
    <xf numFmtId="43" fontId="23" fillId="2" borderId="13" xfId="1" applyFont="1" applyFill="1" applyBorder="1" applyAlignment="1">
      <alignment horizontal="center" vertical="center" wrapText="1"/>
    </xf>
    <xf numFmtId="170" fontId="29" fillId="4" borderId="8" xfId="1" applyNumberFormat="1" applyFont="1" applyFill="1" applyBorder="1" applyAlignment="1">
      <alignment horizontal="right" vertical="center"/>
    </xf>
    <xf numFmtId="172" fontId="29" fillId="4" borderId="8" xfId="1" applyNumberFormat="1" applyFont="1" applyFill="1" applyBorder="1" applyAlignment="1">
      <alignment horizontal="right" vertical="center"/>
    </xf>
    <xf numFmtId="167" fontId="23" fillId="4" borderId="8" xfId="1" applyNumberFormat="1" applyFont="1" applyFill="1" applyBorder="1" applyAlignment="1">
      <alignment horizontal="right" vertical="center"/>
    </xf>
    <xf numFmtId="0" fontId="3" fillId="4" borderId="13" xfId="0" applyFont="1" applyFill="1" applyBorder="1" applyAlignment="1">
      <alignment horizontal="center" vertical="center"/>
    </xf>
    <xf numFmtId="0" fontId="23" fillId="4" borderId="8" xfId="0" applyFont="1" applyFill="1" applyBorder="1" applyAlignment="1">
      <alignment horizontal="left" vertical="center" wrapText="1"/>
    </xf>
    <xf numFmtId="1" fontId="23" fillId="4" borderId="8" xfId="0" applyNumberFormat="1" applyFont="1" applyFill="1" applyBorder="1" applyAlignment="1">
      <alignment horizontal="left" vertical="center" wrapText="1"/>
    </xf>
    <xf numFmtId="167" fontId="23" fillId="0" borderId="8" xfId="1" applyNumberFormat="1" applyFont="1" applyFill="1" applyBorder="1" applyAlignment="1">
      <alignment horizontal="left" vertical="center" wrapText="1"/>
    </xf>
    <xf numFmtId="164" fontId="23" fillId="4" borderId="8" xfId="1" applyNumberFormat="1" applyFont="1" applyFill="1" applyBorder="1" applyAlignment="1">
      <alignment vertical="center" readingOrder="2"/>
    </xf>
    <xf numFmtId="0" fontId="23" fillId="4" borderId="8" xfId="0" applyFont="1" applyFill="1" applyBorder="1" applyAlignment="1">
      <alignment vertical="center"/>
    </xf>
    <xf numFmtId="1" fontId="23" fillId="4" borderId="8" xfId="0" applyNumberFormat="1" applyFont="1" applyFill="1" applyBorder="1" applyAlignment="1">
      <alignment vertical="center"/>
    </xf>
    <xf numFmtId="164" fontId="23" fillId="4" borderId="8" xfId="0" applyNumberFormat="1" applyFont="1" applyFill="1" applyBorder="1" applyAlignment="1">
      <alignment vertical="center" wrapText="1"/>
    </xf>
    <xf numFmtId="167" fontId="23" fillId="0" borderId="8" xfId="1" applyNumberFormat="1" applyFont="1" applyFill="1" applyBorder="1" applyAlignment="1">
      <alignment vertical="center" wrapText="1"/>
    </xf>
    <xf numFmtId="0" fontId="23" fillId="4" borderId="8" xfId="0" applyFont="1" applyFill="1" applyBorder="1" applyAlignment="1">
      <alignment vertical="center" wrapText="1"/>
    </xf>
    <xf numFmtId="1" fontId="23" fillId="4" borderId="8" xfId="0" applyNumberFormat="1" applyFont="1" applyFill="1" applyBorder="1" applyAlignment="1">
      <alignment vertical="center" wrapText="1"/>
    </xf>
    <xf numFmtId="0" fontId="3" fillId="4" borderId="0" xfId="0" applyFont="1" applyFill="1" applyAlignment="1">
      <alignment vertical="center"/>
    </xf>
    <xf numFmtId="0" fontId="12" fillId="0" borderId="8" xfId="0" applyFont="1" applyBorder="1" applyAlignment="1">
      <alignment vertical="center"/>
    </xf>
    <xf numFmtId="0" fontId="12" fillId="0" borderId="13" xfId="0" applyFont="1" applyBorder="1" applyAlignment="1">
      <alignment vertical="center"/>
    </xf>
    <xf numFmtId="1" fontId="3" fillId="4" borderId="8" xfId="1" applyNumberFormat="1" applyFont="1" applyFill="1" applyBorder="1" applyAlignment="1">
      <alignment horizontal="right" vertical="center" wrapText="1"/>
    </xf>
    <xf numFmtId="168" fontId="36" fillId="0" borderId="8" xfId="1" applyNumberFormat="1" applyFont="1" applyFill="1" applyBorder="1" applyAlignment="1">
      <alignment horizontal="left" vertical="center" wrapText="1"/>
    </xf>
    <xf numFmtId="0" fontId="11" fillId="0" borderId="0" xfId="0" applyFont="1" applyAlignment="1">
      <alignment vertical="center"/>
    </xf>
    <xf numFmtId="0" fontId="3" fillId="4" borderId="8" xfId="0" applyFont="1" applyFill="1" applyBorder="1" applyAlignment="1">
      <alignment horizontal="right" vertical="center"/>
    </xf>
    <xf numFmtId="0" fontId="11" fillId="0" borderId="8" xfId="0" applyFont="1" applyBorder="1" applyAlignment="1">
      <alignment horizontal="right" vertical="center"/>
    </xf>
    <xf numFmtId="3" fontId="22" fillId="0" borderId="19" xfId="0" applyNumberFormat="1" applyFont="1" applyBorder="1" applyAlignment="1">
      <alignment vertical="center"/>
    </xf>
    <xf numFmtId="0" fontId="14" fillId="2" borderId="8" xfId="0" applyFont="1" applyFill="1" applyBorder="1" applyAlignment="1">
      <alignment horizontal="center" vertical="center"/>
    </xf>
    <xf numFmtId="0" fontId="1" fillId="0" borderId="0" xfId="0" applyFont="1"/>
    <xf numFmtId="0" fontId="34" fillId="4" borderId="0" xfId="0" applyFont="1" applyFill="1" applyAlignment="1">
      <alignment vertical="center" wrapText="1" readingOrder="2"/>
    </xf>
    <xf numFmtId="0" fontId="22" fillId="4" borderId="0" xfId="0" applyFont="1" applyFill="1" applyAlignment="1">
      <alignment wrapText="1"/>
    </xf>
    <xf numFmtId="167" fontId="32" fillId="0" borderId="0" xfId="1" applyNumberFormat="1" applyFont="1" applyBorder="1" applyAlignment="1"/>
    <xf numFmtId="0" fontId="3" fillId="4" borderId="0" xfId="5" applyFont="1" applyFill="1" applyAlignment="1">
      <alignment horizontal="right"/>
    </xf>
    <xf numFmtId="0" fontId="44" fillId="4" borderId="0" xfId="0" applyFont="1" applyFill="1" applyAlignment="1">
      <alignment horizontal="left" wrapText="1"/>
    </xf>
    <xf numFmtId="167" fontId="44" fillId="0" borderId="0" xfId="1" applyNumberFormat="1" applyFont="1" applyBorder="1" applyAlignment="1"/>
    <xf numFmtId="0" fontId="3" fillId="4" borderId="0" xfId="6" applyFont="1" applyFill="1" applyAlignment="1">
      <alignment horizontal="right"/>
    </xf>
    <xf numFmtId="0" fontId="3" fillId="4" borderId="0" xfId="0" applyFont="1" applyFill="1" applyAlignment="1">
      <alignment wrapText="1"/>
    </xf>
    <xf numFmtId="0" fontId="20" fillId="4" borderId="0" xfId="0" applyFont="1" applyFill="1"/>
    <xf numFmtId="0" fontId="3" fillId="4" borderId="0" xfId="0" applyFont="1" applyFill="1"/>
    <xf numFmtId="0" fontId="37" fillId="4" borderId="0" xfId="0" applyFont="1" applyFill="1" applyAlignment="1">
      <alignment horizontal="center" wrapText="1"/>
    </xf>
    <xf numFmtId="43" fontId="3" fillId="4" borderId="0" xfId="1" applyFont="1" applyFill="1" applyBorder="1" applyAlignment="1">
      <alignment vertical="center"/>
    </xf>
    <xf numFmtId="43" fontId="22" fillId="4" borderId="0" xfId="1" applyFont="1" applyFill="1" applyBorder="1" applyAlignment="1">
      <alignment vertical="center" readingOrder="1"/>
    </xf>
    <xf numFmtId="43" fontId="3" fillId="4" borderId="0" xfId="1" applyFont="1" applyFill="1" applyBorder="1" applyAlignment="1">
      <alignment vertical="center" readingOrder="2"/>
    </xf>
    <xf numFmtId="43" fontId="3" fillId="4" borderId="0" xfId="1" quotePrefix="1" applyFont="1" applyFill="1" applyBorder="1" applyAlignment="1">
      <alignment vertical="center" readingOrder="2"/>
    </xf>
    <xf numFmtId="43" fontId="22" fillId="4" borderId="0" xfId="1" applyFont="1" applyFill="1" applyBorder="1" applyAlignment="1">
      <alignment horizontal="left" vertical="center" readingOrder="1"/>
    </xf>
    <xf numFmtId="0" fontId="22" fillId="4" borderId="0" xfId="0" applyFont="1" applyFill="1" applyAlignment="1">
      <alignment vertical="top" wrapText="1"/>
    </xf>
    <xf numFmtId="0" fontId="3" fillId="4" borderId="0" xfId="0" quotePrefix="1" applyFont="1" applyFill="1" applyAlignment="1">
      <alignment horizontal="right" vertical="center" wrapText="1"/>
    </xf>
    <xf numFmtId="0" fontId="6" fillId="4" borderId="0" xfId="0" applyFont="1" applyFill="1" applyAlignment="1">
      <alignment vertical="center" wrapText="1" readingOrder="2"/>
    </xf>
    <xf numFmtId="0" fontId="3" fillId="0" borderId="0" xfId="0" quotePrefix="1" applyFont="1" applyAlignment="1">
      <alignment horizontal="right" wrapText="1"/>
    </xf>
    <xf numFmtId="0" fontId="22" fillId="0" borderId="0" xfId="0" applyFont="1" applyAlignment="1">
      <alignment horizontal="left"/>
    </xf>
    <xf numFmtId="0" fontId="45" fillId="4" borderId="0" xfId="0" applyFont="1" applyFill="1" applyAlignment="1">
      <alignment horizontal="center" wrapText="1"/>
    </xf>
    <xf numFmtId="0" fontId="3" fillId="4" borderId="22" xfId="0" applyFont="1" applyFill="1" applyBorder="1" applyAlignment="1">
      <alignment horizontal="left" wrapText="1"/>
    </xf>
    <xf numFmtId="0" fontId="3" fillId="0" borderId="0" xfId="0" applyFont="1" applyAlignment="1">
      <alignment wrapText="1"/>
    </xf>
    <xf numFmtId="0" fontId="22" fillId="0" borderId="0" xfId="0" applyFont="1" applyAlignment="1">
      <alignment wrapText="1"/>
    </xf>
    <xf numFmtId="43" fontId="3" fillId="0" borderId="0" xfId="1" quotePrefix="1" applyFont="1" applyAlignment="1">
      <alignment horizontal="right" wrapText="1"/>
    </xf>
    <xf numFmtId="167" fontId="18" fillId="0" borderId="0" xfId="1" applyNumberFormat="1" applyFont="1" applyAlignment="1"/>
    <xf numFmtId="167" fontId="10" fillId="0" borderId="0" xfId="1" applyNumberFormat="1" applyFont="1" applyFill="1" applyBorder="1" applyAlignment="1"/>
    <xf numFmtId="0" fontId="44" fillId="4" borderId="0" xfId="0" applyFont="1" applyFill="1" applyAlignment="1">
      <alignment horizontal="center" vertical="center"/>
    </xf>
    <xf numFmtId="3" fontId="29" fillId="2" borderId="8" xfId="0" applyNumberFormat="1" applyFont="1" applyFill="1" applyBorder="1" applyAlignment="1">
      <alignment horizontal="right" vertical="center"/>
    </xf>
    <xf numFmtId="167" fontId="29" fillId="2" borderId="8" xfId="1" applyNumberFormat="1" applyFont="1" applyFill="1" applyBorder="1" applyAlignment="1">
      <alignment horizontal="right" vertical="center"/>
    </xf>
    <xf numFmtId="3" fontId="23" fillId="6" borderId="8" xfId="0" applyNumberFormat="1" applyFont="1" applyFill="1" applyBorder="1" applyAlignment="1">
      <alignment horizontal="right" vertical="center"/>
    </xf>
    <xf numFmtId="167" fontId="29" fillId="6" borderId="8" xfId="1" applyNumberFormat="1" applyFont="1" applyFill="1" applyBorder="1" applyAlignment="1">
      <alignment horizontal="right" vertical="center"/>
    </xf>
    <xf numFmtId="3" fontId="23" fillId="2" borderId="8" xfId="0" applyNumberFormat="1" applyFont="1" applyFill="1" applyBorder="1" applyAlignment="1">
      <alignment horizontal="right" vertical="center"/>
    </xf>
    <xf numFmtId="43" fontId="24" fillId="2" borderId="8" xfId="1" applyFont="1" applyFill="1" applyBorder="1" applyAlignment="1">
      <alignment horizontal="center" vertical="center" wrapText="1" readingOrder="1"/>
    </xf>
    <xf numFmtId="167" fontId="36" fillId="0" borderId="8" xfId="1" applyNumberFormat="1" applyFont="1" applyFill="1" applyBorder="1" applyAlignment="1">
      <alignment horizontal="left" vertical="top" wrapText="1"/>
    </xf>
    <xf numFmtId="3" fontId="3" fillId="4" borderId="8" xfId="0" applyNumberFormat="1" applyFont="1" applyFill="1" applyBorder="1" applyAlignment="1">
      <alignment vertical="center"/>
    </xf>
    <xf numFmtId="3" fontId="3" fillId="0" borderId="8" xfId="0" applyNumberFormat="1" applyFont="1" applyBorder="1" applyAlignment="1">
      <alignment vertical="center"/>
    </xf>
    <xf numFmtId="167" fontId="44" fillId="0" borderId="0" xfId="1" applyNumberFormat="1" applyFont="1" applyBorder="1" applyAlignment="1">
      <alignment horizontal="left"/>
    </xf>
    <xf numFmtId="164" fontId="23" fillId="4" borderId="8" xfId="1" applyNumberFormat="1" applyFont="1" applyFill="1" applyBorder="1" applyAlignment="1">
      <alignment vertical="center" wrapText="1" readingOrder="2"/>
    </xf>
    <xf numFmtId="1" fontId="23" fillId="7" borderId="8" xfId="0" applyNumberFormat="1" applyFont="1" applyFill="1" applyBorder="1" applyAlignment="1">
      <alignment vertical="center" wrapText="1"/>
    </xf>
    <xf numFmtId="165" fontId="23" fillId="4" borderId="8" xfId="0" applyNumberFormat="1" applyFont="1" applyFill="1" applyBorder="1" applyAlignment="1">
      <alignment vertical="center" wrapText="1"/>
    </xf>
    <xf numFmtId="165" fontId="23" fillId="4" borderId="13" xfId="0" applyNumberFormat="1" applyFont="1" applyFill="1" applyBorder="1" applyAlignment="1">
      <alignment vertical="center" wrapText="1"/>
    </xf>
    <xf numFmtId="1" fontId="23" fillId="4" borderId="8" xfId="0" applyNumberFormat="1" applyFont="1" applyFill="1" applyBorder="1" applyAlignment="1">
      <alignment horizontal="right" vertical="center" wrapText="1"/>
    </xf>
    <xf numFmtId="3" fontId="23" fillId="4" borderId="8" xfId="0" applyNumberFormat="1" applyFont="1" applyFill="1" applyBorder="1" applyAlignment="1">
      <alignment horizontal="right" vertical="center" wrapText="1"/>
    </xf>
    <xf numFmtId="3" fontId="23" fillId="4" borderId="8" xfId="1" applyNumberFormat="1" applyFont="1" applyFill="1" applyBorder="1" applyAlignment="1">
      <alignment horizontal="right" vertical="top" wrapText="1" readingOrder="2"/>
    </xf>
    <xf numFmtId="3" fontId="23" fillId="4" borderId="8" xfId="1" applyNumberFormat="1" applyFont="1" applyFill="1" applyBorder="1" applyAlignment="1">
      <alignment horizontal="left" vertical="top" wrapText="1" readingOrder="2"/>
    </xf>
    <xf numFmtId="170" fontId="23" fillId="4" borderId="8" xfId="1" applyNumberFormat="1" applyFont="1" applyFill="1" applyBorder="1" applyAlignment="1">
      <alignment horizontal="left" vertical="top" wrapText="1"/>
    </xf>
    <xf numFmtId="3" fontId="29" fillId="4" borderId="8" xfId="1" applyNumberFormat="1" applyFont="1" applyFill="1" applyBorder="1" applyAlignment="1">
      <alignment horizontal="left" vertical="top" wrapText="1" readingOrder="2"/>
    </xf>
    <xf numFmtId="170" fontId="23" fillId="0" borderId="8" xfId="1" applyNumberFormat="1" applyFont="1" applyFill="1" applyBorder="1" applyAlignment="1">
      <alignment horizontal="left" vertical="top" wrapText="1"/>
    </xf>
    <xf numFmtId="43" fontId="23" fillId="0" borderId="8" xfId="1" applyFont="1" applyFill="1" applyBorder="1" applyAlignment="1">
      <alignment horizontal="left" vertical="top" wrapText="1" readingOrder="1"/>
    </xf>
    <xf numFmtId="0" fontId="44" fillId="0" borderId="8" xfId="0" applyFont="1" applyBorder="1" applyAlignment="1">
      <alignment horizontal="left" vertical="center"/>
    </xf>
    <xf numFmtId="3" fontId="3" fillId="0" borderId="8" xfId="0" applyNumberFormat="1" applyFont="1" applyBorder="1" applyAlignment="1">
      <alignment horizontal="left" vertical="center"/>
    </xf>
    <xf numFmtId="43" fontId="24" fillId="4" borderId="8" xfId="1" applyFont="1" applyFill="1" applyBorder="1" applyAlignment="1">
      <alignment horizontal="right" vertical="top"/>
    </xf>
    <xf numFmtId="3" fontId="14" fillId="4" borderId="8" xfId="0" applyNumberFormat="1" applyFont="1" applyFill="1" applyBorder="1" applyAlignment="1">
      <alignment horizontal="right" vertical="center"/>
    </xf>
    <xf numFmtId="3" fontId="14" fillId="0" borderId="8" xfId="0" applyNumberFormat="1" applyFont="1" applyBorder="1" applyAlignment="1">
      <alignment horizontal="right" vertical="center"/>
    </xf>
    <xf numFmtId="3" fontId="14" fillId="2" borderId="8" xfId="0" applyNumberFormat="1" applyFont="1" applyFill="1" applyBorder="1" applyAlignment="1">
      <alignment horizontal="center" vertical="center"/>
    </xf>
    <xf numFmtId="0" fontId="19" fillId="0" borderId="0" xfId="0" applyFont="1" applyAlignment="1">
      <alignment vertical="center"/>
    </xf>
    <xf numFmtId="0" fontId="19" fillId="0" borderId="0" xfId="0" applyFont="1"/>
    <xf numFmtId="1" fontId="22" fillId="2" borderId="8" xfId="0" applyNumberFormat="1" applyFont="1" applyFill="1" applyBorder="1" applyAlignment="1">
      <alignment horizontal="center" vertical="center"/>
    </xf>
    <xf numFmtId="3" fontId="23" fillId="0" borderId="0" xfId="1" applyNumberFormat="1" applyFont="1" applyFill="1" applyBorder="1" applyAlignment="1">
      <alignment vertical="center" wrapText="1" readingOrder="2"/>
    </xf>
    <xf numFmtId="0" fontId="23" fillId="0" borderId="0" xfId="0" applyFont="1" applyAlignment="1">
      <alignment horizontal="right" vertical="center" wrapText="1"/>
    </xf>
    <xf numFmtId="0" fontId="23" fillId="0" borderId="0" xfId="0" applyFont="1" applyAlignment="1">
      <alignment horizontal="left" vertical="center" wrapText="1"/>
    </xf>
    <xf numFmtId="0" fontId="42" fillId="4" borderId="0" xfId="0" applyFont="1" applyFill="1" applyAlignment="1">
      <alignment horizontal="right" vertical="top" readingOrder="2"/>
    </xf>
    <xf numFmtId="0" fontId="43" fillId="4" borderId="0" xfId="0" applyFont="1" applyFill="1" applyAlignment="1">
      <alignment vertical="top"/>
    </xf>
    <xf numFmtId="0" fontId="35" fillId="4" borderId="0" xfId="0" applyFont="1" applyFill="1" applyAlignment="1">
      <alignment vertical="top"/>
    </xf>
    <xf numFmtId="0" fontId="39" fillId="4" borderId="0" xfId="0" applyFont="1" applyFill="1" applyAlignment="1">
      <alignment horizontal="left" vertical="top"/>
    </xf>
    <xf numFmtId="0" fontId="4" fillId="0" borderId="7" xfId="1" applyNumberFormat="1" applyFont="1" applyBorder="1" applyAlignment="1">
      <alignment horizontal="center" vertical="center" wrapText="1"/>
    </xf>
    <xf numFmtId="0" fontId="5" fillId="0" borderId="0" xfId="0" applyFont="1" applyAlignment="1">
      <alignment horizontal="right" vertical="center" wrapText="1"/>
    </xf>
    <xf numFmtId="0" fontId="4" fillId="0" borderId="6" xfId="0" applyFont="1" applyBorder="1" applyAlignment="1">
      <alignment horizontal="right" vertical="center" wrapText="1"/>
    </xf>
    <xf numFmtId="43" fontId="3" fillId="0" borderId="0" xfId="1" applyFont="1" applyAlignment="1">
      <alignment horizontal="center" vertical="center" wrapText="1"/>
    </xf>
    <xf numFmtId="0" fontId="44" fillId="4" borderId="0" xfId="0" applyFont="1" applyFill="1" applyAlignment="1">
      <alignment vertical="center" wrapText="1"/>
    </xf>
    <xf numFmtId="0" fontId="44" fillId="0" borderId="0" xfId="0" applyFont="1" applyAlignment="1">
      <alignment horizontal="center" vertical="center" wrapText="1"/>
    </xf>
    <xf numFmtId="0" fontId="10" fillId="0" borderId="0" xfId="0" applyFont="1" applyAlignment="1">
      <alignment horizontal="center" vertical="center" wrapText="1"/>
    </xf>
    <xf numFmtId="0" fontId="10" fillId="4" borderId="0" xfId="0" applyFont="1" applyFill="1" applyAlignment="1">
      <alignment horizontal="center" vertical="center"/>
    </xf>
    <xf numFmtId="0" fontId="44" fillId="4" borderId="22" xfId="0" applyFont="1" applyFill="1" applyBorder="1" applyAlignment="1">
      <alignment horizontal="left" wrapText="1"/>
    </xf>
    <xf numFmtId="0" fontId="44" fillId="0" borderId="22" xfId="0" applyFont="1" applyBorder="1" applyAlignment="1">
      <alignment horizontal="left" wrapText="1"/>
    </xf>
    <xf numFmtId="0" fontId="44" fillId="0" borderId="0" xfId="0" applyFont="1" applyAlignment="1">
      <alignment horizontal="left" wrapText="1"/>
    </xf>
    <xf numFmtId="0" fontId="14" fillId="4" borderId="0" xfId="5" applyFont="1" applyFill="1" applyAlignment="1">
      <alignment horizontal="center" vertical="center" wrapText="1"/>
    </xf>
    <xf numFmtId="0" fontId="44" fillId="4" borderId="0" xfId="0" applyFont="1" applyFill="1" applyAlignment="1">
      <alignment horizontal="center" vertical="center" wrapText="1"/>
    </xf>
    <xf numFmtId="0" fontId="14" fillId="4" borderId="0" xfId="8" applyFont="1" applyFill="1" applyAlignment="1">
      <alignment horizontal="center" vertical="top" wrapText="1"/>
    </xf>
    <xf numFmtId="0" fontId="14" fillId="0" borderId="0" xfId="5" applyFont="1" applyAlignment="1">
      <alignment horizontal="center" vertical="center"/>
    </xf>
    <xf numFmtId="43" fontId="14" fillId="4" borderId="0" xfId="1" applyFont="1" applyFill="1" applyAlignment="1">
      <alignment horizontal="center" vertical="center" wrapText="1"/>
    </xf>
    <xf numFmtId="43" fontId="3" fillId="0" borderId="0" xfId="1" applyFont="1" applyFill="1" applyAlignment="1">
      <alignment horizontal="center" vertical="center" wrapText="1" readingOrder="1"/>
    </xf>
    <xf numFmtId="43" fontId="3" fillId="4" borderId="0" xfId="1" quotePrefix="1" applyFont="1" applyFill="1" applyBorder="1" applyAlignment="1">
      <alignment horizontal="right" vertical="center" wrapText="1"/>
    </xf>
    <xf numFmtId="43" fontId="3" fillId="2" borderId="13" xfId="1" applyFont="1" applyFill="1" applyBorder="1" applyAlignment="1">
      <alignment horizontal="center" vertical="center" wrapText="1"/>
    </xf>
    <xf numFmtId="43" fontId="3" fillId="2" borderId="18" xfId="1" applyFont="1" applyFill="1" applyBorder="1" applyAlignment="1">
      <alignment horizontal="center" vertical="center" wrapText="1"/>
    </xf>
    <xf numFmtId="43" fontId="3" fillId="2" borderId="19" xfId="1" applyFont="1" applyFill="1" applyBorder="1" applyAlignment="1">
      <alignment horizontal="center" vertical="center" wrapText="1"/>
    </xf>
    <xf numFmtId="43" fontId="22" fillId="2" borderId="13" xfId="1" applyFont="1" applyFill="1" applyBorder="1" applyAlignment="1">
      <alignment horizontal="center" vertical="center" readingOrder="1"/>
    </xf>
    <xf numFmtId="43" fontId="22" fillId="2" borderId="18" xfId="1" applyFont="1" applyFill="1" applyBorder="1" applyAlignment="1">
      <alignment horizontal="center" vertical="center" readingOrder="1"/>
    </xf>
    <xf numFmtId="43" fontId="22" fillId="2" borderId="19" xfId="1" applyFont="1" applyFill="1" applyBorder="1" applyAlignment="1">
      <alignment horizontal="center" vertical="center" readingOrder="1"/>
    </xf>
    <xf numFmtId="43" fontId="3" fillId="2" borderId="13" xfId="1" applyFont="1" applyFill="1" applyBorder="1" applyAlignment="1">
      <alignment horizontal="center" vertical="center" wrapText="1" readingOrder="1"/>
    </xf>
    <xf numFmtId="43" fontId="3" fillId="2" borderId="18" xfId="1" applyFont="1" applyFill="1" applyBorder="1" applyAlignment="1">
      <alignment horizontal="center" vertical="center" wrapText="1" readingOrder="1"/>
    </xf>
    <xf numFmtId="43" fontId="3" fillId="2" borderId="19" xfId="1" applyFont="1" applyFill="1" applyBorder="1" applyAlignment="1">
      <alignment horizontal="center" vertical="center" wrapText="1" readingOrder="1"/>
    </xf>
    <xf numFmtId="0" fontId="5" fillId="4" borderId="0" xfId="0" applyFont="1" applyFill="1" applyAlignment="1">
      <alignment horizontal="right" vertical="center" wrapText="1"/>
    </xf>
    <xf numFmtId="0" fontId="34" fillId="0" borderId="0" xfId="0" applyFont="1" applyAlignment="1">
      <alignment horizontal="left" vertical="center" wrapText="1" readingOrder="1"/>
    </xf>
    <xf numFmtId="0" fontId="24" fillId="4" borderId="0" xfId="1" applyNumberFormat="1" applyFont="1" applyFill="1" applyBorder="1" applyAlignment="1">
      <alignment horizontal="center"/>
    </xf>
    <xf numFmtId="43" fontId="23" fillId="4" borderId="8" xfId="1" applyFont="1" applyFill="1" applyBorder="1" applyAlignment="1">
      <alignment horizontal="left" vertical="center" wrapText="1" readingOrder="1"/>
    </xf>
    <xf numFmtId="43" fontId="24" fillId="4" borderId="8" xfId="1" applyFont="1" applyFill="1" applyBorder="1" applyAlignment="1">
      <alignment horizontal="right" vertical="center" wrapText="1"/>
    </xf>
    <xf numFmtId="0" fontId="24" fillId="6" borderId="8" xfId="0" applyFont="1" applyFill="1" applyBorder="1" applyAlignment="1">
      <alignment horizontal="right" vertical="center" wrapText="1"/>
    </xf>
    <xf numFmtId="3" fontId="24" fillId="6" borderId="8" xfId="0" applyNumberFormat="1" applyFont="1" applyFill="1" applyBorder="1" applyAlignment="1">
      <alignment horizontal="left" vertical="center" wrapText="1"/>
    </xf>
    <xf numFmtId="0" fontId="5" fillId="0" borderId="0" xfId="0" applyFont="1" applyAlignment="1">
      <alignment horizontal="left" vertical="center" wrapText="1" readingOrder="1"/>
    </xf>
    <xf numFmtId="0" fontId="5" fillId="4" borderId="0" xfId="0" applyFont="1" applyFill="1" applyAlignment="1">
      <alignment vertical="center" wrapText="1" readingOrder="2"/>
    </xf>
    <xf numFmtId="43" fontId="23" fillId="4" borderId="8" xfId="1" applyFont="1" applyFill="1" applyBorder="1" applyAlignment="1">
      <alignment horizontal="left" vertical="center" wrapText="1"/>
    </xf>
    <xf numFmtId="0" fontId="14" fillId="4" borderId="0" xfId="0" applyFont="1" applyFill="1" applyAlignment="1">
      <alignment horizontal="center" vertical="center" wrapText="1"/>
    </xf>
    <xf numFmtId="0" fontId="3" fillId="4" borderId="22" xfId="0" quotePrefix="1" applyFont="1" applyFill="1" applyBorder="1" applyAlignment="1">
      <alignment horizontal="right" wrapText="1"/>
    </xf>
    <xf numFmtId="0" fontId="3" fillId="0" borderId="0" xfId="0" quotePrefix="1" applyFont="1" applyAlignment="1">
      <alignment horizontal="center" vertical="center" wrapText="1" readingOrder="1"/>
    </xf>
    <xf numFmtId="0" fontId="34" fillId="4" borderId="0" xfId="0" applyFont="1" applyFill="1" applyAlignment="1">
      <alignment horizontal="right" vertical="center" wrapText="1" readingOrder="2"/>
    </xf>
    <xf numFmtId="0" fontId="34" fillId="4" borderId="0" xfId="0" applyFont="1" applyFill="1" applyAlignment="1">
      <alignment vertical="center" wrapText="1" readingOrder="1"/>
    </xf>
    <xf numFmtId="0" fontId="34" fillId="4" borderId="0" xfId="0" applyFont="1" applyFill="1" applyAlignment="1">
      <alignment vertical="center" wrapText="1" readingOrder="2"/>
    </xf>
    <xf numFmtId="0" fontId="34" fillId="4" borderId="6" xfId="0" applyFont="1" applyFill="1" applyBorder="1" applyAlignment="1">
      <alignment horizontal="right" vertical="top" wrapText="1" readingOrder="2"/>
    </xf>
    <xf numFmtId="0" fontId="34" fillId="4" borderId="6" xfId="0" applyFont="1" applyFill="1" applyBorder="1" applyAlignment="1">
      <alignment vertical="top" wrapText="1" readingOrder="1"/>
    </xf>
    <xf numFmtId="0" fontId="3" fillId="4" borderId="0" xfId="0" applyFont="1" applyFill="1" applyAlignment="1">
      <alignment horizontal="right" vertical="center" wrapText="1" readingOrder="2"/>
    </xf>
    <xf numFmtId="0" fontId="22" fillId="4" borderId="0" xfId="0" applyFont="1" applyFill="1" applyAlignment="1">
      <alignment horizontal="left" vertical="center" wrapText="1" readingOrder="1"/>
    </xf>
    <xf numFmtId="0" fontId="34" fillId="4" borderId="0" xfId="0" applyFont="1" applyFill="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readingOrder="1"/>
    </xf>
    <xf numFmtId="43" fontId="23" fillId="4" borderId="8" xfId="1" applyFont="1" applyFill="1" applyBorder="1" applyAlignment="1">
      <alignment horizontal="right" vertical="center" wrapText="1"/>
    </xf>
    <xf numFmtId="43" fontId="23" fillId="0" borderId="8" xfId="1" applyFont="1" applyBorder="1" applyAlignment="1">
      <alignment horizontal="left" vertical="center" wrapText="1" readingOrder="1"/>
    </xf>
    <xf numFmtId="43" fontId="3" fillId="2" borderId="8" xfId="1" applyFont="1" applyFill="1" applyBorder="1" applyAlignment="1">
      <alignment horizontal="center" vertical="center" wrapText="1"/>
    </xf>
    <xf numFmtId="43" fontId="22" fillId="2" borderId="8" xfId="1" applyFont="1" applyFill="1" applyBorder="1" applyAlignment="1">
      <alignment horizontal="center" vertical="center" wrapText="1" readingOrder="1"/>
    </xf>
    <xf numFmtId="43" fontId="22" fillId="2" borderId="13" xfId="1" applyFont="1" applyFill="1" applyBorder="1" applyAlignment="1">
      <alignment horizontal="center" vertical="center" wrapText="1" readingOrder="1"/>
    </xf>
    <xf numFmtId="43" fontId="22" fillId="2" borderId="19" xfId="1" applyFont="1" applyFill="1" applyBorder="1" applyAlignment="1">
      <alignment horizontal="center" vertical="center" wrapText="1" readingOrder="1"/>
    </xf>
    <xf numFmtId="43" fontId="23" fillId="0" borderId="8" xfId="1" applyFont="1" applyFill="1" applyBorder="1" applyAlignment="1">
      <alignment horizontal="left" vertical="center" wrapText="1" readingOrder="1"/>
    </xf>
    <xf numFmtId="43" fontId="23" fillId="0" borderId="8" xfId="1" applyFont="1" applyBorder="1" applyAlignment="1">
      <alignment horizontal="right" vertical="center" wrapText="1"/>
    </xf>
    <xf numFmtId="0" fontId="23" fillId="0" borderId="8" xfId="0" applyFont="1" applyBorder="1" applyAlignment="1">
      <alignment horizontal="right" vertical="center" wrapText="1"/>
    </xf>
    <xf numFmtId="0" fontId="5" fillId="0" borderId="0" xfId="0" applyFont="1" applyAlignment="1">
      <alignment horizontal="right" vertical="center" wrapText="1" readingOrder="2"/>
    </xf>
    <xf numFmtId="0" fontId="34" fillId="0" borderId="0" xfId="0" applyFont="1" applyAlignment="1">
      <alignment horizontal="left" vertical="center" readingOrder="1"/>
    </xf>
    <xf numFmtId="0" fontId="5" fillId="4" borderId="0" xfId="0" applyFont="1" applyFill="1" applyAlignment="1">
      <alignment horizontal="center" vertical="center" wrapText="1"/>
    </xf>
    <xf numFmtId="0" fontId="34" fillId="4" borderId="0" xfId="0" applyFont="1" applyFill="1" applyAlignment="1">
      <alignment horizontal="right" vertical="center" wrapText="1"/>
    </xf>
    <xf numFmtId="43" fontId="25" fillId="4" borderId="0" xfId="1" applyFont="1" applyFill="1" applyBorder="1" applyAlignment="1">
      <alignment horizontal="center"/>
    </xf>
    <xf numFmtId="0" fontId="5" fillId="4" borderId="0" xfId="0" applyFont="1" applyFill="1" applyAlignment="1">
      <alignment horizontal="right" vertical="center" wrapText="1" readingOrder="2"/>
    </xf>
    <xf numFmtId="0" fontId="5" fillId="4" borderId="0" xfId="0" applyFont="1" applyFill="1" applyAlignment="1">
      <alignment vertical="center" wrapText="1"/>
    </xf>
    <xf numFmtId="0" fontId="34" fillId="4" borderId="0" xfId="0" applyFont="1" applyFill="1" applyAlignment="1">
      <alignment horizontal="left" vertical="center" wrapText="1" readingOrder="1"/>
    </xf>
    <xf numFmtId="43" fontId="23" fillId="4" borderId="8" xfId="1" applyFont="1" applyFill="1" applyBorder="1" applyAlignment="1">
      <alignment horizontal="left" vertical="center" readingOrder="1"/>
    </xf>
    <xf numFmtId="0" fontId="24" fillId="0" borderId="8" xfId="0" applyFont="1" applyBorder="1" applyAlignment="1">
      <alignment horizontal="right" vertical="center" wrapText="1"/>
    </xf>
    <xf numFmtId="0" fontId="23" fillId="0" borderId="8" xfId="0" applyFont="1" applyBorder="1" applyAlignment="1">
      <alignment horizontal="left" vertical="center" wrapText="1" readingOrder="1"/>
    </xf>
    <xf numFmtId="43" fontId="23" fillId="2" borderId="8" xfId="1" applyFont="1" applyFill="1" applyBorder="1" applyAlignment="1">
      <alignment horizontal="center" vertical="center" wrapText="1" readingOrder="1"/>
    </xf>
    <xf numFmtId="43" fontId="23" fillId="2" borderId="8" xfId="1" applyFont="1" applyFill="1" applyBorder="1" applyAlignment="1">
      <alignment horizontal="center" vertical="center" wrapText="1"/>
    </xf>
    <xf numFmtId="43" fontId="24" fillId="2" borderId="8" xfId="1" applyFont="1" applyFill="1" applyBorder="1" applyAlignment="1">
      <alignment horizontal="right" vertical="center" wrapText="1"/>
    </xf>
    <xf numFmtId="43" fontId="24" fillId="2" borderId="8" xfId="1" applyFont="1" applyFill="1" applyBorder="1" applyAlignment="1">
      <alignment horizontal="center" vertical="center" wrapText="1"/>
    </xf>
    <xf numFmtId="43" fontId="23" fillId="4" borderId="19" xfId="1" applyFont="1" applyFill="1" applyBorder="1" applyAlignment="1">
      <alignment horizontal="left" vertical="center" wrapText="1"/>
    </xf>
    <xf numFmtId="43" fontId="14" fillId="0" borderId="0" xfId="1" quotePrefix="1" applyFont="1" applyFill="1" applyAlignment="1">
      <alignment horizontal="center" vertical="center" wrapText="1"/>
    </xf>
    <xf numFmtId="43" fontId="14" fillId="0" borderId="0" xfId="1" applyFont="1" applyFill="1" applyAlignment="1">
      <alignment horizontal="center" vertical="center" wrapText="1"/>
    </xf>
    <xf numFmtId="43" fontId="33" fillId="0" borderId="0" xfId="1" applyFont="1" applyFill="1" applyAlignment="1">
      <alignment horizontal="center" vertical="center" wrapText="1"/>
    </xf>
    <xf numFmtId="43" fontId="3" fillId="4" borderId="22" xfId="1" quotePrefix="1" applyFont="1" applyFill="1" applyBorder="1" applyAlignment="1">
      <alignment horizontal="right" vertical="center"/>
    </xf>
    <xf numFmtId="0" fontId="23" fillId="0" borderId="6" xfId="0" applyFont="1" applyBorder="1" applyAlignment="1">
      <alignment wrapText="1" readingOrder="1"/>
    </xf>
    <xf numFmtId="0" fontId="24" fillId="4" borderId="6" xfId="0" applyFont="1" applyFill="1" applyBorder="1" applyAlignment="1">
      <alignment vertical="center" wrapText="1" readingOrder="2"/>
    </xf>
    <xf numFmtId="0" fontId="14" fillId="4" borderId="0" xfId="0" quotePrefix="1" applyFont="1" applyFill="1" applyAlignment="1">
      <alignment horizontal="center" vertical="center" wrapText="1" readingOrder="2"/>
    </xf>
    <xf numFmtId="0" fontId="26" fillId="4" borderId="0" xfId="0" quotePrefix="1" applyFont="1" applyFill="1" applyAlignment="1">
      <alignment horizontal="center" vertical="center" wrapText="1"/>
    </xf>
    <xf numFmtId="0" fontId="23" fillId="0" borderId="0" xfId="0" applyFont="1" applyAlignment="1">
      <alignment horizontal="left" vertical="top" wrapText="1" readingOrder="1"/>
    </xf>
    <xf numFmtId="0" fontId="24" fillId="4" borderId="0" xfId="0" applyFont="1" applyFill="1" applyAlignment="1">
      <alignment horizontal="right" vertical="top" wrapText="1"/>
    </xf>
    <xf numFmtId="43" fontId="22" fillId="2" borderId="8" xfId="1" applyFont="1" applyFill="1" applyBorder="1" applyAlignment="1">
      <alignment horizontal="center" vertical="center" wrapText="1"/>
    </xf>
    <xf numFmtId="0" fontId="34" fillId="4" borderId="6" xfId="0" applyFont="1" applyFill="1" applyBorder="1" applyAlignment="1">
      <alignment horizontal="left" vertical="center" wrapText="1"/>
    </xf>
    <xf numFmtId="0" fontId="3" fillId="4" borderId="0" xfId="0" quotePrefix="1" applyFont="1" applyFill="1" applyAlignment="1">
      <alignment horizontal="center" vertical="center" wrapText="1"/>
    </xf>
    <xf numFmtId="0" fontId="3" fillId="4" borderId="0" xfId="0" applyFont="1" applyFill="1" applyAlignment="1">
      <alignment horizontal="left" vertical="center" wrapText="1"/>
    </xf>
    <xf numFmtId="0" fontId="22" fillId="4" borderId="0" xfId="0" applyFont="1" applyFill="1" applyAlignment="1">
      <alignment horizontal="right" vertical="center" wrapText="1"/>
    </xf>
    <xf numFmtId="0" fontId="34" fillId="0" borderId="0" xfId="0" applyFont="1" applyAlignment="1">
      <alignment horizontal="right" vertical="center" wrapText="1" readingOrder="2"/>
    </xf>
    <xf numFmtId="0" fontId="34" fillId="0" borderId="0" xfId="0" applyFont="1" applyAlignment="1">
      <alignment horizontal="left" vertical="center" wrapText="1"/>
    </xf>
    <xf numFmtId="0" fontId="34" fillId="0" borderId="0" xfId="0" applyFont="1" applyAlignment="1">
      <alignment horizontal="right" vertical="center" wrapText="1"/>
    </xf>
    <xf numFmtId="0" fontId="23" fillId="4" borderId="8" xfId="0" applyFont="1" applyFill="1" applyBorder="1" applyAlignment="1">
      <alignment horizontal="left" vertical="center" wrapText="1"/>
    </xf>
    <xf numFmtId="43" fontId="14" fillId="0" borderId="0" xfId="1" quotePrefix="1" applyFont="1" applyAlignment="1">
      <alignment horizontal="center" vertical="center" wrapText="1"/>
    </xf>
    <xf numFmtId="43" fontId="24" fillId="0" borderId="0" xfId="1" quotePrefix="1" applyFont="1" applyAlignment="1">
      <alignment horizontal="center" vertical="center" wrapText="1"/>
    </xf>
    <xf numFmtId="43" fontId="14" fillId="0" borderId="0" xfId="1" quotePrefix="1" applyFont="1" applyAlignment="1">
      <alignment horizontal="center" vertical="center" wrapText="1" readingOrder="1"/>
    </xf>
    <xf numFmtId="43" fontId="3" fillId="2" borderId="0" xfId="1" quotePrefix="1" applyFont="1" applyFill="1" applyBorder="1" applyAlignment="1">
      <alignment horizontal="center" vertical="center" wrapText="1"/>
    </xf>
    <xf numFmtId="0" fontId="6" fillId="0" borderId="0" xfId="0" applyFont="1" applyAlignment="1">
      <alignment horizontal="right" vertical="top" wrapText="1"/>
    </xf>
    <xf numFmtId="0" fontId="4" fillId="0" borderId="0" xfId="0" applyFont="1" applyAlignment="1">
      <alignment horizontal="left" vertical="top" wrapText="1" readingOrder="1"/>
    </xf>
    <xf numFmtId="43" fontId="23" fillId="0" borderId="8" xfId="1" applyFont="1" applyBorder="1" applyAlignment="1">
      <alignment horizontal="right" vertical="center"/>
    </xf>
    <xf numFmtId="0" fontId="23" fillId="0" borderId="8" xfId="0" applyFont="1" applyBorder="1" applyAlignment="1">
      <alignment horizontal="left" vertical="center" wrapText="1"/>
    </xf>
    <xf numFmtId="0" fontId="6" fillId="4" borderId="0" xfId="0" applyFont="1" applyFill="1" applyAlignment="1">
      <alignment horizontal="right" vertical="center" wrapText="1" readingOrder="2"/>
    </xf>
    <xf numFmtId="0" fontId="4" fillId="0" borderId="0" xfId="0" applyFont="1" applyAlignment="1">
      <alignment horizontal="left" vertical="center" wrapText="1"/>
    </xf>
    <xf numFmtId="43" fontId="22" fillId="2" borderId="16" xfId="1" quotePrefix="1" applyFont="1" applyFill="1" applyBorder="1" applyAlignment="1">
      <alignment horizontal="center" vertical="center" wrapText="1"/>
    </xf>
    <xf numFmtId="43" fontId="22" fillId="2" borderId="22" xfId="1" quotePrefix="1" applyFont="1" applyFill="1" applyBorder="1" applyAlignment="1">
      <alignment horizontal="center" vertical="center" wrapText="1"/>
    </xf>
    <xf numFmtId="43" fontId="22" fillId="2" borderId="17" xfId="1" quotePrefix="1" applyFont="1" applyFill="1" applyBorder="1" applyAlignment="1">
      <alignment horizontal="center" vertical="center" wrapText="1"/>
    </xf>
    <xf numFmtId="43" fontId="23" fillId="0" borderId="8" xfId="1" applyFont="1" applyFill="1" applyBorder="1" applyAlignment="1">
      <alignment horizontal="center" vertical="center" wrapText="1"/>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167" fontId="36" fillId="0" borderId="8" xfId="1" applyNumberFormat="1" applyFont="1" applyFill="1" applyBorder="1" applyAlignment="1">
      <alignment horizontal="left" vertical="center" indent="1"/>
    </xf>
    <xf numFmtId="0" fontId="11" fillId="0" borderId="0" xfId="0" applyFont="1" applyAlignment="1">
      <alignment horizontal="center" wrapText="1"/>
    </xf>
    <xf numFmtId="0" fontId="22" fillId="4" borderId="0" xfId="0" applyFont="1" applyFill="1" applyAlignment="1">
      <alignment horizontal="left" wrapText="1"/>
    </xf>
    <xf numFmtId="0" fontId="10" fillId="0" borderId="0" xfId="0" applyFont="1" applyAlignment="1">
      <alignment horizontal="center"/>
    </xf>
    <xf numFmtId="0" fontId="9" fillId="0" borderId="8" xfId="0" applyFont="1" applyBorder="1" applyAlignment="1">
      <alignment horizontal="right" vertical="center" wrapText="1"/>
    </xf>
    <xf numFmtId="0" fontId="3" fillId="4" borderId="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22" fillId="2" borderId="1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0" xfId="0" applyFont="1" applyFill="1" applyAlignment="1">
      <alignment horizontal="center" vertical="center"/>
    </xf>
    <xf numFmtId="0" fontId="22" fillId="2" borderId="21"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1" fillId="0" borderId="0" xfId="0" applyFont="1" applyAlignment="1">
      <alignment horizontal="center"/>
    </xf>
    <xf numFmtId="167" fontId="44" fillId="0" borderId="0" xfId="1" applyNumberFormat="1" applyFont="1" applyBorder="1" applyAlignment="1">
      <alignment horizontal="center" vertical="center" wrapText="1"/>
    </xf>
    <xf numFmtId="0" fontId="14" fillId="0" borderId="0" xfId="1" applyNumberFormat="1" applyFont="1" applyBorder="1" applyAlignment="1">
      <alignment horizontal="right" vertical="center" wrapText="1"/>
    </xf>
    <xf numFmtId="0" fontId="11" fillId="0" borderId="0" xfId="0" applyFont="1" applyAlignment="1">
      <alignment horizontal="left" wrapText="1"/>
    </xf>
    <xf numFmtId="0" fontId="11" fillId="0" borderId="0" xfId="0" applyFont="1" applyAlignment="1">
      <alignment horizontal="center" vertical="center" wrapText="1"/>
    </xf>
    <xf numFmtId="0" fontId="14" fillId="0" borderId="0" xfId="0" applyFont="1" applyAlignment="1">
      <alignment horizontal="center" vertical="center"/>
    </xf>
    <xf numFmtId="0" fontId="22" fillId="0" borderId="8" xfId="0" applyFont="1" applyBorder="1" applyAlignment="1">
      <alignment horizontal="left" vertical="center"/>
    </xf>
    <xf numFmtId="0" fontId="36" fillId="0" borderId="8" xfId="0" applyFont="1" applyBorder="1" applyAlignment="1">
      <alignment horizontal="left"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26" fillId="2" borderId="8" xfId="0" applyFont="1" applyFill="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14" fillId="2" borderId="8" xfId="0" applyFont="1" applyFill="1" applyBorder="1" applyAlignment="1">
      <alignment horizontal="center" vertical="center"/>
    </xf>
    <xf numFmtId="0" fontId="3" fillId="0" borderId="0" xfId="10" applyFont="1" applyAlignment="1">
      <alignment horizontal="center" vertical="center"/>
    </xf>
    <xf numFmtId="0" fontId="14" fillId="0" borderId="0" xfId="10" applyFont="1" applyAlignment="1">
      <alignment horizontal="center" vertical="center"/>
    </xf>
    <xf numFmtId="0" fontId="22" fillId="2" borderId="12" xfId="1" applyNumberFormat="1" applyFont="1" applyFill="1" applyBorder="1" applyAlignment="1">
      <alignment horizontal="center" vertical="center" wrapText="1" readingOrder="1"/>
    </xf>
    <xf numFmtId="0" fontId="22" fillId="2" borderId="23" xfId="1" applyNumberFormat="1" applyFont="1" applyFill="1" applyBorder="1" applyAlignment="1">
      <alignment horizontal="center" vertical="center" wrapText="1" readingOrder="1"/>
    </xf>
    <xf numFmtId="0" fontId="22" fillId="2" borderId="9" xfId="1" applyNumberFormat="1" applyFont="1" applyFill="1" applyBorder="1" applyAlignment="1">
      <alignment horizontal="center" vertical="center" wrapText="1" readingOrder="1"/>
    </xf>
    <xf numFmtId="43" fontId="22" fillId="2" borderId="12" xfId="1" applyFont="1" applyFill="1" applyBorder="1" applyAlignment="1">
      <alignment horizontal="center" vertical="center" wrapText="1" readingOrder="1"/>
    </xf>
    <xf numFmtId="43" fontId="22" fillId="2" borderId="23" xfId="1" applyFont="1" applyFill="1" applyBorder="1" applyAlignment="1">
      <alignment horizontal="center" vertical="center" wrapText="1" readingOrder="1"/>
    </xf>
    <xf numFmtId="43" fontId="22" fillId="2" borderId="9" xfId="1" applyFont="1" applyFill="1" applyBorder="1" applyAlignment="1">
      <alignment horizontal="center" vertical="center" wrapText="1" readingOrder="1"/>
    </xf>
    <xf numFmtId="43" fontId="3" fillId="2" borderId="12" xfId="1" applyFont="1" applyFill="1" applyBorder="1" applyAlignment="1">
      <alignment horizontal="center" vertical="center" wrapText="1"/>
    </xf>
    <xf numFmtId="43" fontId="3" fillId="2" borderId="23" xfId="1" applyFont="1" applyFill="1" applyBorder="1" applyAlignment="1">
      <alignment horizontal="center" vertical="center" wrapText="1"/>
    </xf>
    <xf numFmtId="43" fontId="3" fillId="2" borderId="9" xfId="1" applyFont="1" applyFill="1" applyBorder="1" applyAlignment="1">
      <alignment horizontal="center" vertical="center" wrapText="1"/>
    </xf>
    <xf numFmtId="0" fontId="3" fillId="2" borderId="12" xfId="1" applyNumberFormat="1" applyFont="1" applyFill="1" applyBorder="1" applyAlignment="1">
      <alignment horizontal="center" vertical="center"/>
    </xf>
    <xf numFmtId="0" fontId="3" fillId="2" borderId="23" xfId="1" applyNumberFormat="1" applyFont="1" applyFill="1" applyBorder="1" applyAlignment="1">
      <alignment horizontal="center" vertical="center"/>
    </xf>
    <xf numFmtId="0" fontId="3" fillId="2" borderId="9" xfId="1" applyNumberFormat="1" applyFont="1" applyFill="1" applyBorder="1" applyAlignment="1">
      <alignment horizontal="center" vertical="center"/>
    </xf>
  </cellXfs>
  <cellStyles count="11">
    <cellStyle name="Comma" xfId="1" builtinId="3"/>
    <cellStyle name="Comma 2 2" xfId="7" xr:uid="{00000000-0005-0000-0000-000001000000}"/>
    <cellStyle name="Heading 1" xfId="3" builtinId="16"/>
    <cellStyle name="Heading 3" xfId="4" builtinId="18"/>
    <cellStyle name="Normal" xfId="0" builtinId="0"/>
    <cellStyle name="Normal 2" xfId="2" xr:uid="{00000000-0005-0000-0000-000005000000}"/>
    <cellStyle name="Normal 2 2" xfId="6" xr:uid="{00000000-0005-0000-0000-000006000000}"/>
    <cellStyle name="Normal 4" xfId="5"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9" defaultPivotStyle="PivotStyleLight16"/>
  <colors>
    <mruColors>
      <color rgb="FFF2E5FF"/>
      <color rgb="FFDBB7FF"/>
      <color rgb="FF56426E"/>
      <color rgb="FFEAD5FF"/>
      <color rgb="FFBA75FF"/>
      <color rgb="FFFF93C9"/>
      <color rgb="FFFFB7DB"/>
      <color rgb="FFFAD4FA"/>
      <color rgb="FF632523"/>
      <color rgb="FFC0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20</xdr:row>
      <xdr:rowOff>0</xdr:rowOff>
    </xdr:from>
    <xdr:to>
      <xdr:col>6</xdr:col>
      <xdr:colOff>152400</xdr:colOff>
      <xdr:row>21</xdr:row>
      <xdr:rowOff>29936</xdr:rowOff>
    </xdr:to>
    <xdr:sp macro="" textlink="">
      <xdr:nvSpPr>
        <xdr:cNvPr id="9217" name="dimg_mBGbZ9yCNsiI9u8P-eSkkAk_1" descr="رمز &quot;تم التحقق منها بواسطة المنتدى&quot;">
          <a:extLst>
            <a:ext uri="{FF2B5EF4-FFF2-40B4-BE49-F238E27FC236}">
              <a16:creationId xmlns:a16="http://schemas.microsoft.com/office/drawing/2014/main" id="{00000000-0008-0000-0800-000001240000}"/>
            </a:ext>
          </a:extLst>
        </xdr:cNvPr>
        <xdr:cNvSpPr>
          <a:spLocks noChangeAspect="1" noChangeArrowheads="1"/>
        </xdr:cNvSpPr>
      </xdr:nvSpPr>
      <xdr:spPr bwMode="auto">
        <a:xfrm>
          <a:off x="9988210275" y="39909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I29"/>
  <sheetViews>
    <sheetView rightToLeft="1" view="pageBreakPreview" topLeftCell="A4" workbookViewId="0">
      <selection activeCell="N21" sqref="N21"/>
    </sheetView>
  </sheetViews>
  <sheetFormatPr defaultRowHeight="13.2" x14ac:dyDescent="0.25"/>
  <cols>
    <col min="1" max="1" width="1.44140625" customWidth="1"/>
    <col min="2" max="2" width="13.88671875" style="1" customWidth="1"/>
    <col min="3" max="3" width="14.109375" style="1" customWidth="1"/>
    <col min="4" max="4" width="14" style="1" customWidth="1"/>
    <col min="5" max="5" width="15" style="1" customWidth="1"/>
    <col min="6" max="6" width="15.44140625" style="1" customWidth="1"/>
    <col min="7" max="7" width="16" style="1" customWidth="1"/>
    <col min="8" max="9" width="11.6640625" customWidth="1"/>
  </cols>
  <sheetData>
    <row r="1" spans="2:9" ht="15.75" customHeight="1" x14ac:dyDescent="0.25">
      <c r="B1" s="390" t="s">
        <v>21</v>
      </c>
      <c r="C1" s="390"/>
      <c r="D1" s="390"/>
      <c r="E1" s="390"/>
      <c r="F1" s="390"/>
      <c r="G1" s="390"/>
      <c r="H1" s="390"/>
      <c r="I1" s="390"/>
    </row>
    <row r="2" spans="2:9" ht="24" customHeight="1" thickBot="1" x14ac:dyDescent="0.3">
      <c r="B2" s="390" t="s">
        <v>27</v>
      </c>
      <c r="C2" s="390"/>
      <c r="D2" s="390"/>
      <c r="E2" s="390"/>
      <c r="F2" s="390"/>
      <c r="G2" s="390"/>
      <c r="H2" s="390"/>
      <c r="I2" s="390"/>
    </row>
    <row r="3" spans="2:9" ht="27" customHeight="1" thickTop="1" x14ac:dyDescent="0.25">
      <c r="B3" s="19" t="s">
        <v>0</v>
      </c>
      <c r="C3" s="20" t="s">
        <v>35</v>
      </c>
      <c r="D3" s="20" t="s">
        <v>24</v>
      </c>
      <c r="E3" s="20" t="s">
        <v>26</v>
      </c>
      <c r="F3" s="20" t="s">
        <v>36</v>
      </c>
      <c r="G3" s="20" t="s">
        <v>25</v>
      </c>
      <c r="H3" s="20"/>
      <c r="I3" s="20"/>
    </row>
    <row r="4" spans="2:9" ht="20.100000000000001" customHeight="1" x14ac:dyDescent="0.25">
      <c r="B4" s="12" t="s">
        <v>28</v>
      </c>
      <c r="C4" s="9">
        <v>0</v>
      </c>
      <c r="D4" s="6"/>
      <c r="E4" s="9"/>
      <c r="F4" s="6">
        <v>0</v>
      </c>
      <c r="G4" s="4">
        <v>1</v>
      </c>
      <c r="H4" s="11"/>
      <c r="I4" s="4"/>
    </row>
    <row r="5" spans="2:9" ht="20.100000000000001" customHeight="1" x14ac:dyDescent="0.25">
      <c r="B5" s="14" t="s">
        <v>1</v>
      </c>
      <c r="C5" s="10">
        <v>0</v>
      </c>
      <c r="D5" s="7"/>
      <c r="E5" s="10"/>
      <c r="F5" s="7">
        <v>0</v>
      </c>
      <c r="G5" s="7">
        <v>0</v>
      </c>
      <c r="H5" s="8"/>
      <c r="I5" s="5"/>
    </row>
    <row r="6" spans="2:9" ht="20.100000000000001" customHeight="1" x14ac:dyDescent="0.25">
      <c r="B6" s="14" t="s">
        <v>7</v>
      </c>
      <c r="C6" s="10">
        <v>0</v>
      </c>
      <c r="D6" s="7"/>
      <c r="E6" s="10"/>
      <c r="F6" s="7">
        <v>0</v>
      </c>
      <c r="G6" s="5">
        <v>1</v>
      </c>
      <c r="H6" s="8"/>
      <c r="I6" s="5"/>
    </row>
    <row r="7" spans="2:9" ht="20.100000000000001" customHeight="1" x14ac:dyDescent="0.25">
      <c r="B7" s="14" t="s">
        <v>29</v>
      </c>
      <c r="C7" s="10">
        <v>0</v>
      </c>
      <c r="D7" s="7"/>
      <c r="E7" s="10"/>
      <c r="F7" s="37">
        <v>1</v>
      </c>
      <c r="G7" s="5">
        <v>1</v>
      </c>
      <c r="H7" s="8"/>
      <c r="I7" s="5"/>
    </row>
    <row r="8" spans="2:9" ht="20.100000000000001" customHeight="1" x14ac:dyDescent="0.25">
      <c r="B8" s="14" t="s">
        <v>13</v>
      </c>
      <c r="C8" s="10">
        <v>2</v>
      </c>
      <c r="D8" s="7"/>
      <c r="E8" s="10"/>
      <c r="F8" s="37">
        <v>1</v>
      </c>
      <c r="G8" s="5">
        <v>0</v>
      </c>
      <c r="H8" s="8"/>
      <c r="I8" s="5"/>
    </row>
    <row r="9" spans="2:9" ht="20.100000000000001" customHeight="1" x14ac:dyDescent="0.25">
      <c r="B9" s="14" t="s">
        <v>5</v>
      </c>
      <c r="C9" s="10">
        <v>1</v>
      </c>
      <c r="D9" s="7"/>
      <c r="E9" s="10"/>
      <c r="F9" s="37">
        <v>0</v>
      </c>
      <c r="G9" s="5">
        <v>0</v>
      </c>
      <c r="H9" s="8"/>
      <c r="I9" s="5"/>
    </row>
    <row r="10" spans="2:9" ht="20.100000000000001" customHeight="1" x14ac:dyDescent="0.25">
      <c r="B10" s="14" t="s">
        <v>4</v>
      </c>
      <c r="C10" s="10">
        <v>0</v>
      </c>
      <c r="D10" s="7"/>
      <c r="E10" s="10"/>
      <c r="F10" s="37">
        <v>1</v>
      </c>
      <c r="G10" s="5">
        <v>1</v>
      </c>
      <c r="H10" s="8"/>
      <c r="I10" s="5"/>
    </row>
    <row r="11" spans="2:9" ht="20.100000000000001" customHeight="1" x14ac:dyDescent="0.25">
      <c r="B11" s="14" t="s">
        <v>8</v>
      </c>
      <c r="C11" s="10">
        <v>0</v>
      </c>
      <c r="D11" s="7"/>
      <c r="E11" s="10"/>
      <c r="F11" s="37">
        <v>0</v>
      </c>
      <c r="G11" s="5">
        <v>0</v>
      </c>
      <c r="H11" s="8"/>
      <c r="I11" s="5"/>
    </row>
    <row r="12" spans="2:9" ht="20.100000000000001" customHeight="1" x14ac:dyDescent="0.25">
      <c r="B12" s="14" t="s">
        <v>2</v>
      </c>
      <c r="C12" s="10">
        <v>1</v>
      </c>
      <c r="D12" s="7">
        <v>1</v>
      </c>
      <c r="E12" s="10"/>
      <c r="F12" s="37">
        <v>1</v>
      </c>
      <c r="G12" s="5">
        <v>1</v>
      </c>
      <c r="H12" s="8"/>
      <c r="I12" s="5"/>
    </row>
    <row r="13" spans="2:9" ht="20.100000000000001" customHeight="1" x14ac:dyDescent="0.25">
      <c r="B13" s="14" t="s">
        <v>3</v>
      </c>
      <c r="C13" s="10">
        <v>0</v>
      </c>
      <c r="D13" s="7"/>
      <c r="E13" s="10"/>
      <c r="F13" s="37">
        <v>0</v>
      </c>
      <c r="G13" s="5">
        <v>1</v>
      </c>
      <c r="H13" s="8"/>
      <c r="I13" s="5"/>
    </row>
    <row r="14" spans="2:9" ht="20.100000000000001" customHeight="1" x14ac:dyDescent="0.25">
      <c r="B14" s="14" t="s">
        <v>6</v>
      </c>
      <c r="C14" s="10">
        <v>0</v>
      </c>
      <c r="D14" s="7"/>
      <c r="E14" s="10"/>
      <c r="F14" s="37">
        <v>2</v>
      </c>
      <c r="G14" s="5"/>
      <c r="H14" s="8"/>
      <c r="I14" s="5"/>
    </row>
    <row r="15" spans="2:9" ht="20.100000000000001" customHeight="1" x14ac:dyDescent="0.25">
      <c r="B15" s="14" t="s">
        <v>10</v>
      </c>
      <c r="C15" s="9">
        <v>0</v>
      </c>
      <c r="D15" s="6"/>
      <c r="E15" s="9"/>
      <c r="F15" s="38">
        <v>1</v>
      </c>
      <c r="G15" s="4"/>
      <c r="H15" s="23"/>
      <c r="I15" s="4"/>
    </row>
    <row r="16" spans="2:9" ht="20.100000000000001" customHeight="1" x14ac:dyDescent="0.25">
      <c r="B16" s="14" t="s">
        <v>30</v>
      </c>
      <c r="C16" s="10">
        <v>1</v>
      </c>
      <c r="D16" s="7"/>
      <c r="E16" s="10"/>
      <c r="F16" s="38">
        <v>0</v>
      </c>
      <c r="G16" s="5"/>
      <c r="H16" s="8"/>
      <c r="I16" s="5"/>
    </row>
    <row r="17" spans="2:9" ht="20.100000000000001" customHeight="1" x14ac:dyDescent="0.25">
      <c r="B17" s="14" t="s">
        <v>11</v>
      </c>
      <c r="C17" s="10">
        <v>0</v>
      </c>
      <c r="D17" s="7"/>
      <c r="E17" s="10"/>
      <c r="F17" s="38">
        <v>1</v>
      </c>
      <c r="G17" s="5"/>
      <c r="H17" s="8"/>
      <c r="I17" s="5"/>
    </row>
    <row r="18" spans="2:9" ht="20.100000000000001" customHeight="1" thickBot="1" x14ac:dyDescent="0.3">
      <c r="B18" s="13" t="s">
        <v>9</v>
      </c>
      <c r="C18" s="9">
        <v>2</v>
      </c>
      <c r="D18" s="6"/>
      <c r="E18" s="9"/>
      <c r="F18" s="6">
        <v>0</v>
      </c>
      <c r="G18" s="4"/>
      <c r="H18" s="23"/>
      <c r="I18" s="4"/>
    </row>
    <row r="19" spans="2:9" ht="20.100000000000001" customHeight="1" thickTop="1" thickBot="1" x14ac:dyDescent="0.3">
      <c r="B19" s="15" t="s">
        <v>19</v>
      </c>
      <c r="C19" s="24">
        <f>SUM(C4:C18)</f>
        <v>7</v>
      </c>
      <c r="D19" s="25"/>
      <c r="E19" s="26"/>
      <c r="F19" s="25">
        <f>SUM(F4:F18)</f>
        <v>8</v>
      </c>
      <c r="G19" s="27">
        <f>SUM(G4:G18)</f>
        <v>6</v>
      </c>
      <c r="H19" s="28"/>
      <c r="I19" s="27"/>
    </row>
    <row r="20" spans="2:9" ht="20.100000000000001" customHeight="1" thickTop="1" thickBot="1" x14ac:dyDescent="0.3">
      <c r="B20" s="17" t="s">
        <v>31</v>
      </c>
      <c r="C20" s="17"/>
      <c r="D20" s="17"/>
      <c r="E20" s="17"/>
      <c r="F20" s="17"/>
      <c r="G20" s="17"/>
      <c r="H20" s="17"/>
      <c r="I20" s="17"/>
    </row>
    <row r="21" spans="2:9" ht="20.100000000000001" customHeight="1" thickTop="1" x14ac:dyDescent="0.25">
      <c r="B21" s="12" t="s">
        <v>32</v>
      </c>
      <c r="C21" s="33">
        <v>0</v>
      </c>
      <c r="D21" s="16"/>
      <c r="E21" s="2"/>
      <c r="F21" s="33">
        <v>0</v>
      </c>
      <c r="G21" s="2"/>
      <c r="H21" s="2"/>
      <c r="I21" s="2"/>
    </row>
    <row r="22" spans="2:9" ht="20.100000000000001" customHeight="1" x14ac:dyDescent="0.25">
      <c r="B22" s="12" t="s">
        <v>33</v>
      </c>
      <c r="C22" s="34">
        <v>0</v>
      </c>
      <c r="D22" s="31"/>
      <c r="E22" s="32"/>
      <c r="F22" s="34">
        <v>0</v>
      </c>
      <c r="G22" s="34">
        <v>2</v>
      </c>
      <c r="H22" s="32"/>
      <c r="I22" s="32"/>
    </row>
    <row r="23" spans="2:9" ht="20.100000000000001" customHeight="1" thickBot="1" x14ac:dyDescent="0.3">
      <c r="B23" s="3" t="s">
        <v>34</v>
      </c>
      <c r="C23" s="33">
        <v>0</v>
      </c>
      <c r="D23" s="16"/>
      <c r="E23" s="39"/>
      <c r="F23" s="33">
        <v>0</v>
      </c>
      <c r="G23" s="39"/>
      <c r="H23" s="39"/>
      <c r="I23" s="16"/>
    </row>
    <row r="24" spans="2:9" ht="20.100000000000001" customHeight="1" thickTop="1" thickBot="1" x14ac:dyDescent="0.3">
      <c r="B24" s="18" t="s">
        <v>19</v>
      </c>
      <c r="C24" s="35">
        <f>SUM(C21:C23)</f>
        <v>0</v>
      </c>
      <c r="D24" s="387"/>
      <c r="E24" s="387"/>
      <c r="F24" s="387"/>
      <c r="G24" s="387"/>
      <c r="H24" s="387"/>
      <c r="I24" s="387"/>
    </row>
    <row r="25" spans="2:9" ht="20.100000000000001" customHeight="1" thickTop="1" thickBot="1" x14ac:dyDescent="0.3">
      <c r="B25" s="18" t="s">
        <v>20</v>
      </c>
      <c r="C25" s="36">
        <f>C19+C24</f>
        <v>7</v>
      </c>
      <c r="D25" s="36">
        <f t="shared" ref="D25:H25" si="0">D19+D24</f>
        <v>0</v>
      </c>
      <c r="E25" s="36">
        <f t="shared" si="0"/>
        <v>0</v>
      </c>
      <c r="F25" s="36">
        <f t="shared" si="0"/>
        <v>8</v>
      </c>
      <c r="G25" s="36">
        <f t="shared" si="0"/>
        <v>6</v>
      </c>
      <c r="H25" s="36">
        <f t="shared" si="0"/>
        <v>0</v>
      </c>
      <c r="I25" s="30"/>
    </row>
    <row r="26" spans="2:9" ht="3.75" customHeight="1" thickTop="1" x14ac:dyDescent="0.25">
      <c r="B26" s="29" t="s">
        <v>22</v>
      </c>
    </row>
    <row r="27" spans="2:9" ht="14.25" customHeight="1" x14ac:dyDescent="0.25">
      <c r="B27" s="388" t="s">
        <v>18</v>
      </c>
      <c r="C27" s="388"/>
      <c r="D27" s="388"/>
    </row>
    <row r="28" spans="2:9" ht="8.25" customHeight="1" x14ac:dyDescent="0.25">
      <c r="B28" s="16"/>
    </row>
    <row r="29" spans="2:9" ht="21" customHeight="1" x14ac:dyDescent="0.25">
      <c r="B29" s="389" t="s">
        <v>23</v>
      </c>
      <c r="C29" s="389"/>
      <c r="D29" s="21"/>
      <c r="E29" s="21"/>
      <c r="F29" s="21"/>
      <c r="G29" s="21"/>
      <c r="H29" s="22"/>
      <c r="I29" s="22"/>
    </row>
  </sheetData>
  <mergeCells count="5">
    <mergeCell ref="D24:I24"/>
    <mergeCell ref="B27:D27"/>
    <mergeCell ref="B29:C29"/>
    <mergeCell ref="B1:I1"/>
    <mergeCell ref="B2:I2"/>
  </mergeCells>
  <printOptions horizontalCentered="1"/>
  <pageMargins left="0.55118110236220474" right="0.55118110236220474" top="0.59055118110236227" bottom="0.19685039370078741" header="0" footer="0"/>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AK26"/>
  <sheetViews>
    <sheetView rightToLeft="1" view="pageBreakPreview" topLeftCell="A4" zoomScale="98" zoomScaleNormal="100" zoomScaleSheetLayoutView="98" workbookViewId="0">
      <selection activeCell="B34" sqref="B34"/>
    </sheetView>
  </sheetViews>
  <sheetFormatPr defaultColWidth="8.88671875" defaultRowHeight="13.8" x14ac:dyDescent="0.25"/>
  <cols>
    <col min="1" max="1" width="10.88671875" style="94" customWidth="1"/>
    <col min="2" max="2" width="10.6640625" style="94" customWidth="1"/>
    <col min="3" max="3" width="8.77734375" style="96" customWidth="1"/>
    <col min="4" max="4" width="8.88671875" style="96" customWidth="1"/>
    <col min="5" max="5" width="13.88671875" style="96" customWidth="1"/>
    <col min="6" max="6" width="8.77734375" style="96" customWidth="1"/>
    <col min="7" max="7" width="8.33203125" style="96" customWidth="1"/>
    <col min="8" max="8" width="12.5546875" style="94" customWidth="1"/>
    <col min="9" max="9" width="11.33203125" style="94" customWidth="1"/>
    <col min="10" max="16384" width="8.88671875" style="94"/>
  </cols>
  <sheetData>
    <row r="1" spans="1:37" ht="27" customHeight="1" x14ac:dyDescent="0.25">
      <c r="A1" s="481" t="s">
        <v>471</v>
      </c>
      <c r="B1" s="481"/>
      <c r="C1" s="481"/>
      <c r="D1" s="481"/>
      <c r="E1" s="481"/>
      <c r="F1" s="481"/>
      <c r="G1" s="481"/>
      <c r="H1" s="481"/>
      <c r="I1" s="481"/>
      <c r="J1" s="482"/>
      <c r="K1" s="482"/>
      <c r="L1" s="482"/>
      <c r="M1" s="482"/>
    </row>
    <row r="2" spans="1:37" ht="42.6" customHeight="1" x14ac:dyDescent="0.25">
      <c r="A2" s="483" t="s">
        <v>396</v>
      </c>
      <c r="B2" s="483"/>
      <c r="C2" s="483"/>
      <c r="D2" s="483"/>
      <c r="E2" s="483"/>
      <c r="F2" s="483"/>
      <c r="G2" s="483"/>
      <c r="H2" s="483"/>
      <c r="I2" s="483"/>
    </row>
    <row r="3" spans="1:37" ht="24.6" customHeight="1" x14ac:dyDescent="0.3">
      <c r="A3" s="339" t="s">
        <v>533</v>
      </c>
      <c r="B3" s="147"/>
      <c r="C3" s="148"/>
      <c r="D3" s="149"/>
      <c r="E3" s="149"/>
      <c r="F3" s="149"/>
      <c r="G3" s="149"/>
      <c r="H3" s="150"/>
      <c r="I3" s="340" t="s">
        <v>534</v>
      </c>
    </row>
    <row r="4" spans="1:37" ht="24.75" customHeight="1" x14ac:dyDescent="0.25">
      <c r="A4" s="484" t="s">
        <v>284</v>
      </c>
      <c r="B4" s="484"/>
      <c r="C4" s="484"/>
      <c r="D4" s="484"/>
      <c r="E4" s="484"/>
      <c r="F4" s="484"/>
      <c r="G4" s="484"/>
      <c r="H4" s="484"/>
      <c r="I4" s="484"/>
    </row>
    <row r="5" spans="1:37" ht="37.5" customHeight="1" x14ac:dyDescent="0.25">
      <c r="A5" s="491" t="s">
        <v>286</v>
      </c>
      <c r="B5" s="492"/>
      <c r="C5" s="492"/>
      <c r="D5" s="492"/>
      <c r="E5" s="492"/>
      <c r="F5" s="492"/>
      <c r="G5" s="492"/>
      <c r="H5" s="492"/>
      <c r="I5" s="493"/>
    </row>
    <row r="6" spans="1:37" ht="36.6" customHeight="1" x14ac:dyDescent="0.25">
      <c r="A6" s="439" t="s">
        <v>283</v>
      </c>
      <c r="B6" s="439" t="s">
        <v>12</v>
      </c>
      <c r="C6" s="265" t="s">
        <v>35</v>
      </c>
      <c r="D6" s="265" t="s">
        <v>24</v>
      </c>
      <c r="E6" s="265" t="s">
        <v>25</v>
      </c>
      <c r="F6" s="265" t="s">
        <v>36</v>
      </c>
      <c r="G6" s="265" t="s">
        <v>19</v>
      </c>
      <c r="H6" s="457" t="s">
        <v>40</v>
      </c>
      <c r="I6" s="457" t="s">
        <v>285</v>
      </c>
    </row>
    <row r="7" spans="1:37" ht="46.8" customHeight="1" x14ac:dyDescent="0.25">
      <c r="A7" s="439"/>
      <c r="B7" s="439"/>
      <c r="C7" s="185" t="s">
        <v>287</v>
      </c>
      <c r="D7" s="169" t="s">
        <v>288</v>
      </c>
      <c r="E7" s="185" t="s">
        <v>41</v>
      </c>
      <c r="F7" s="185" t="s">
        <v>289</v>
      </c>
      <c r="G7" s="185" t="s">
        <v>290</v>
      </c>
      <c r="H7" s="457"/>
      <c r="I7" s="457"/>
    </row>
    <row r="8" spans="1:37" ht="25.05" customHeight="1" x14ac:dyDescent="0.25">
      <c r="A8" s="445" t="s">
        <v>291</v>
      </c>
      <c r="B8" s="262" t="s">
        <v>13</v>
      </c>
      <c r="C8" s="269">
        <v>2</v>
      </c>
      <c r="D8" s="269">
        <v>7</v>
      </c>
      <c r="E8" s="269">
        <v>0</v>
      </c>
      <c r="F8" s="269">
        <v>2</v>
      </c>
      <c r="G8" s="269">
        <f t="shared" ref="G8:G23" si="0">SUM(C8:F8)</f>
        <v>11</v>
      </c>
      <c r="H8" s="141" t="s">
        <v>42</v>
      </c>
      <c r="I8" s="480" t="s">
        <v>292</v>
      </c>
    </row>
    <row r="9" spans="1:37" ht="25.05" customHeight="1" x14ac:dyDescent="0.25">
      <c r="A9" s="445"/>
      <c r="B9" s="262" t="s">
        <v>7</v>
      </c>
      <c r="C9" s="269">
        <v>0</v>
      </c>
      <c r="D9" s="269">
        <v>1</v>
      </c>
      <c r="E9" s="269">
        <v>1</v>
      </c>
      <c r="F9" s="269">
        <v>0</v>
      </c>
      <c r="G9" s="269">
        <f t="shared" si="0"/>
        <v>2</v>
      </c>
      <c r="H9" s="141" t="s">
        <v>293</v>
      </c>
      <c r="I9" s="480"/>
    </row>
    <row r="10" spans="1:37" ht="25.05" customHeight="1" x14ac:dyDescent="0.25">
      <c r="A10" s="445"/>
      <c r="B10" s="262" t="s">
        <v>294</v>
      </c>
      <c r="C10" s="269">
        <v>0</v>
      </c>
      <c r="D10" s="269">
        <v>1</v>
      </c>
      <c r="E10" s="269">
        <v>1</v>
      </c>
      <c r="F10" s="269">
        <v>2</v>
      </c>
      <c r="G10" s="269">
        <f t="shared" si="0"/>
        <v>4</v>
      </c>
      <c r="H10" s="141" t="s">
        <v>295</v>
      </c>
      <c r="I10" s="480"/>
    </row>
    <row r="11" spans="1:37" ht="25.05" customHeight="1" x14ac:dyDescent="0.25">
      <c r="A11" s="487" t="s">
        <v>296</v>
      </c>
      <c r="B11" s="262" t="s">
        <v>297</v>
      </c>
      <c r="C11" s="269">
        <v>0</v>
      </c>
      <c r="D11" s="269">
        <v>2</v>
      </c>
      <c r="E11" s="269">
        <v>2</v>
      </c>
      <c r="F11" s="269">
        <v>0</v>
      </c>
      <c r="G11" s="269">
        <f t="shared" si="0"/>
        <v>4</v>
      </c>
      <c r="H11" s="141" t="s">
        <v>44</v>
      </c>
      <c r="I11" s="423" t="s">
        <v>298</v>
      </c>
    </row>
    <row r="12" spans="1:37" ht="25.05" customHeight="1" x14ac:dyDescent="0.25">
      <c r="A12" s="487"/>
      <c r="B12" s="262" t="s">
        <v>2</v>
      </c>
      <c r="C12" s="269">
        <v>1</v>
      </c>
      <c r="D12" s="269">
        <v>0</v>
      </c>
      <c r="E12" s="269">
        <v>1</v>
      </c>
      <c r="F12" s="269">
        <v>1</v>
      </c>
      <c r="G12" s="269">
        <f t="shared" si="0"/>
        <v>3</v>
      </c>
      <c r="H12" s="141" t="s">
        <v>299</v>
      </c>
      <c r="I12" s="423"/>
    </row>
    <row r="13" spans="1:37" s="95" customFormat="1" ht="25.05" customHeight="1" x14ac:dyDescent="0.25">
      <c r="A13" s="487"/>
      <c r="B13" s="262" t="s">
        <v>1</v>
      </c>
      <c r="C13" s="269">
        <v>0</v>
      </c>
      <c r="D13" s="269">
        <v>5</v>
      </c>
      <c r="E13" s="269">
        <v>0</v>
      </c>
      <c r="F13" s="269">
        <v>0</v>
      </c>
      <c r="G13" s="269">
        <f t="shared" si="0"/>
        <v>5</v>
      </c>
      <c r="H13" s="141" t="s">
        <v>45</v>
      </c>
      <c r="I13" s="423"/>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ht="25.05" customHeight="1" x14ac:dyDescent="0.25">
      <c r="A14" s="494" t="s">
        <v>300</v>
      </c>
      <c r="B14" s="262" t="s">
        <v>5</v>
      </c>
      <c r="C14" s="269">
        <v>1</v>
      </c>
      <c r="D14" s="269">
        <v>3</v>
      </c>
      <c r="E14" s="269">
        <v>0</v>
      </c>
      <c r="F14" s="269">
        <v>0</v>
      </c>
      <c r="G14" s="269">
        <f t="shared" si="0"/>
        <v>4</v>
      </c>
      <c r="H14" s="141" t="s">
        <v>301</v>
      </c>
      <c r="I14" s="423" t="s">
        <v>302</v>
      </c>
    </row>
    <row r="15" spans="1:37" ht="25.05" customHeight="1" x14ac:dyDescent="0.25">
      <c r="A15" s="494"/>
      <c r="B15" s="262" t="s">
        <v>4</v>
      </c>
      <c r="C15" s="269">
        <v>0</v>
      </c>
      <c r="D15" s="269">
        <v>2</v>
      </c>
      <c r="E15" s="269">
        <v>1</v>
      </c>
      <c r="F15" s="269">
        <v>1</v>
      </c>
      <c r="G15" s="269">
        <f t="shared" si="0"/>
        <v>4</v>
      </c>
      <c r="H15" s="141" t="s">
        <v>303</v>
      </c>
      <c r="I15" s="423"/>
    </row>
    <row r="16" spans="1:37" ht="25.05" customHeight="1" x14ac:dyDescent="0.25">
      <c r="A16" s="494"/>
      <c r="B16" s="262" t="s">
        <v>3</v>
      </c>
      <c r="C16" s="269">
        <v>0</v>
      </c>
      <c r="D16" s="269">
        <v>3</v>
      </c>
      <c r="E16" s="269">
        <v>1</v>
      </c>
      <c r="F16" s="269">
        <v>0</v>
      </c>
      <c r="G16" s="269">
        <f t="shared" si="0"/>
        <v>4</v>
      </c>
      <c r="H16" s="141" t="s">
        <v>304</v>
      </c>
      <c r="I16" s="423"/>
    </row>
    <row r="17" spans="1:11" ht="25.05" customHeight="1" x14ac:dyDescent="0.25">
      <c r="A17" s="494"/>
      <c r="B17" s="262" t="s">
        <v>6</v>
      </c>
      <c r="C17" s="269">
        <v>0</v>
      </c>
      <c r="D17" s="269">
        <v>1</v>
      </c>
      <c r="E17" s="269">
        <v>0</v>
      </c>
      <c r="F17" s="269">
        <v>2</v>
      </c>
      <c r="G17" s="269">
        <f t="shared" si="0"/>
        <v>3</v>
      </c>
      <c r="H17" s="141" t="s">
        <v>305</v>
      </c>
      <c r="I17" s="423"/>
    </row>
    <row r="18" spans="1:11" ht="25.05" customHeight="1" x14ac:dyDescent="0.25">
      <c r="A18" s="494"/>
      <c r="B18" s="262" t="s">
        <v>8</v>
      </c>
      <c r="C18" s="269">
        <v>1</v>
      </c>
      <c r="D18" s="269">
        <v>0</v>
      </c>
      <c r="E18" s="269">
        <v>0</v>
      </c>
      <c r="F18" s="269">
        <v>0</v>
      </c>
      <c r="G18" s="269">
        <f t="shared" si="0"/>
        <v>1</v>
      </c>
      <c r="H18" s="141" t="s">
        <v>47</v>
      </c>
      <c r="I18" s="423"/>
    </row>
    <row r="19" spans="1:11" ht="25.05" customHeight="1" x14ac:dyDescent="0.25">
      <c r="A19" s="487" t="s">
        <v>306</v>
      </c>
      <c r="B19" s="262" t="s">
        <v>9</v>
      </c>
      <c r="C19" s="269">
        <v>2</v>
      </c>
      <c r="D19" s="269">
        <v>8</v>
      </c>
      <c r="E19" s="269">
        <v>0</v>
      </c>
      <c r="F19" s="269">
        <v>0</v>
      </c>
      <c r="G19" s="269">
        <f t="shared" si="0"/>
        <v>10</v>
      </c>
      <c r="H19" s="141" t="s">
        <v>307</v>
      </c>
      <c r="I19" s="423" t="s">
        <v>308</v>
      </c>
    </row>
    <row r="20" spans="1:11" ht="25.05" customHeight="1" x14ac:dyDescent="0.25">
      <c r="A20" s="487"/>
      <c r="B20" s="262" t="s">
        <v>201</v>
      </c>
      <c r="C20" s="269">
        <v>1</v>
      </c>
      <c r="D20" s="269">
        <v>2</v>
      </c>
      <c r="E20" s="269">
        <v>0</v>
      </c>
      <c r="F20" s="269">
        <v>0</v>
      </c>
      <c r="G20" s="269">
        <f t="shared" si="0"/>
        <v>3</v>
      </c>
      <c r="H20" s="141" t="s">
        <v>309</v>
      </c>
      <c r="I20" s="423"/>
    </row>
    <row r="21" spans="1:11" ht="25.05" customHeight="1" x14ac:dyDescent="0.25">
      <c r="A21" s="487"/>
      <c r="B21" s="262" t="s">
        <v>11</v>
      </c>
      <c r="C21" s="269">
        <v>0</v>
      </c>
      <c r="D21" s="269">
        <v>3</v>
      </c>
      <c r="E21" s="269">
        <v>0</v>
      </c>
      <c r="F21" s="269">
        <v>1</v>
      </c>
      <c r="G21" s="269">
        <f t="shared" si="0"/>
        <v>4</v>
      </c>
      <c r="H21" s="141" t="s">
        <v>310</v>
      </c>
      <c r="I21" s="423"/>
    </row>
    <row r="22" spans="1:11" ht="27.6" customHeight="1" x14ac:dyDescent="0.25">
      <c r="A22" s="487"/>
      <c r="B22" s="262" t="s">
        <v>10</v>
      </c>
      <c r="C22" s="269">
        <v>0</v>
      </c>
      <c r="D22" s="269">
        <v>2</v>
      </c>
      <c r="E22" s="269">
        <v>0</v>
      </c>
      <c r="F22" s="269">
        <v>0</v>
      </c>
      <c r="G22" s="269">
        <f t="shared" si="0"/>
        <v>2</v>
      </c>
      <c r="H22" s="141" t="s">
        <v>311</v>
      </c>
      <c r="I22" s="423"/>
    </row>
    <row r="23" spans="1:11" ht="25.05" customHeight="1" x14ac:dyDescent="0.25">
      <c r="A23" s="445" t="s">
        <v>312</v>
      </c>
      <c r="B23" s="445"/>
      <c r="C23" s="281">
        <f>SUM(C8:C22)</f>
        <v>8</v>
      </c>
      <c r="D23" s="281">
        <f>SUM(D8:D22)</f>
        <v>40</v>
      </c>
      <c r="E23" s="281">
        <f>SUM(E8:E22)</f>
        <v>7</v>
      </c>
      <c r="F23" s="281">
        <f>SUM(F8:F22)</f>
        <v>9</v>
      </c>
      <c r="G23" s="281">
        <f t="shared" si="0"/>
        <v>64</v>
      </c>
      <c r="H23" s="488" t="s">
        <v>48</v>
      </c>
      <c r="I23" s="488"/>
    </row>
    <row r="24" spans="1:11" ht="14.4" customHeight="1" x14ac:dyDescent="0.25">
      <c r="A24" s="381"/>
      <c r="B24" s="381"/>
      <c r="C24" s="380"/>
      <c r="D24" s="380"/>
      <c r="E24" s="380"/>
      <c r="F24" s="380"/>
      <c r="G24" s="380"/>
      <c r="H24" s="382"/>
      <c r="I24" s="382"/>
    </row>
    <row r="25" spans="1:11" ht="56.25" customHeight="1" x14ac:dyDescent="0.25">
      <c r="A25" s="489" t="s">
        <v>494</v>
      </c>
      <c r="B25" s="489"/>
      <c r="C25" s="489"/>
      <c r="D25" s="489"/>
      <c r="E25" s="338"/>
      <c r="F25" s="490" t="s">
        <v>495</v>
      </c>
      <c r="G25" s="490"/>
      <c r="H25" s="490"/>
      <c r="I25" s="490"/>
    </row>
    <row r="26" spans="1:11" ht="13.8" customHeight="1" x14ac:dyDescent="0.25">
      <c r="A26" s="485" t="s">
        <v>230</v>
      </c>
      <c r="B26" s="485"/>
      <c r="C26" s="485"/>
      <c r="D26" s="485"/>
      <c r="E26" s="486" t="s">
        <v>399</v>
      </c>
      <c r="F26" s="486"/>
      <c r="G26" s="486"/>
      <c r="H26" s="486"/>
      <c r="I26" s="486"/>
      <c r="J26" s="83"/>
      <c r="K26" s="83"/>
    </row>
  </sheetData>
  <mergeCells count="23">
    <mergeCell ref="A1:I1"/>
    <mergeCell ref="J1:M1"/>
    <mergeCell ref="A2:I2"/>
    <mergeCell ref="A4:I4"/>
    <mergeCell ref="A26:D26"/>
    <mergeCell ref="E26:I26"/>
    <mergeCell ref="A19:A22"/>
    <mergeCell ref="I19:I22"/>
    <mergeCell ref="A23:B23"/>
    <mergeCell ref="H23:I23"/>
    <mergeCell ref="A25:D25"/>
    <mergeCell ref="F25:I25"/>
    <mergeCell ref="A5:I5"/>
    <mergeCell ref="A11:A13"/>
    <mergeCell ref="I11:I13"/>
    <mergeCell ref="A14:A18"/>
    <mergeCell ref="I14:I18"/>
    <mergeCell ref="B6:B7"/>
    <mergeCell ref="A6:A7"/>
    <mergeCell ref="H6:H7"/>
    <mergeCell ref="I6:I7"/>
    <mergeCell ref="A8:A10"/>
    <mergeCell ref="I8:I10"/>
  </mergeCells>
  <printOptions horizontalCentered="1"/>
  <pageMargins left="0.5" right="0.5" top="0.25" bottom="0.5" header="0.25" footer="0.25"/>
  <pageSetup paperSize="9" firstPageNumber="24" orientation="portrait" useFirstPageNumber="1" r:id="rId1"/>
  <headerFooter differentOddEven="1">
    <oddFooter>&amp;C&amp;P</oddFooter>
    <evenFooter>&amp;C&amp;P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499984740745262"/>
  </sheetPr>
  <dimension ref="A1:G29"/>
  <sheetViews>
    <sheetView rightToLeft="1" view="pageBreakPreview" zoomScaleNormal="100" zoomScaleSheetLayoutView="100" workbookViewId="0">
      <selection activeCell="D8" sqref="D8"/>
    </sheetView>
  </sheetViews>
  <sheetFormatPr defaultRowHeight="13.2" x14ac:dyDescent="0.25"/>
  <cols>
    <col min="1" max="1" width="14.5546875" customWidth="1"/>
    <col min="2" max="2" width="12.44140625" customWidth="1"/>
    <col min="3" max="3" width="13.33203125" customWidth="1"/>
    <col min="4" max="4" width="17.44140625" customWidth="1"/>
    <col min="5" max="5" width="22.21875" customWidth="1"/>
    <col min="6" max="6" width="7.21875" customWidth="1"/>
    <col min="7" max="7" width="11.5546875" customWidth="1"/>
  </cols>
  <sheetData>
    <row r="1" spans="1:7" ht="32.4" customHeight="1" x14ac:dyDescent="0.3">
      <c r="A1" s="502" t="s">
        <v>211</v>
      </c>
      <c r="B1" s="502"/>
      <c r="C1" s="502"/>
      <c r="D1" s="502"/>
      <c r="E1" s="502"/>
      <c r="F1" s="502"/>
      <c r="G1" s="502"/>
    </row>
    <row r="2" spans="1:7" ht="40.799999999999997" customHeight="1" x14ac:dyDescent="0.3">
      <c r="A2" s="500" t="s">
        <v>485</v>
      </c>
      <c r="B2" s="500"/>
      <c r="C2" s="500"/>
      <c r="D2" s="500"/>
      <c r="E2" s="500"/>
      <c r="F2" s="500"/>
      <c r="G2" s="500"/>
    </row>
    <row r="3" spans="1:7" ht="25.05" customHeight="1" x14ac:dyDescent="0.3">
      <c r="A3" s="151" t="s">
        <v>523</v>
      </c>
      <c r="B3" s="43"/>
      <c r="C3" s="43"/>
      <c r="D3" s="43"/>
      <c r="E3" s="43"/>
      <c r="F3" s="501" t="s">
        <v>524</v>
      </c>
      <c r="G3" s="501"/>
    </row>
    <row r="4" spans="1:7" ht="25.05" customHeight="1" x14ac:dyDescent="0.25">
      <c r="A4" s="505" t="s">
        <v>167</v>
      </c>
      <c r="B4" s="506"/>
      <c r="C4" s="518" t="s">
        <v>536</v>
      </c>
      <c r="D4" s="519"/>
      <c r="E4" s="528" t="s">
        <v>285</v>
      </c>
      <c r="F4" s="529"/>
      <c r="G4" s="530"/>
    </row>
    <row r="5" spans="1:7" ht="24.6" customHeight="1" x14ac:dyDescent="0.25">
      <c r="A5" s="507"/>
      <c r="B5" s="508"/>
      <c r="C5" s="520"/>
      <c r="D5" s="521"/>
      <c r="E5" s="531"/>
      <c r="F5" s="532"/>
      <c r="G5" s="533"/>
    </row>
    <row r="6" spans="1:7" ht="45" customHeight="1" x14ac:dyDescent="0.25">
      <c r="A6" s="509"/>
      <c r="B6" s="510"/>
      <c r="C6" s="379" t="s">
        <v>454</v>
      </c>
      <c r="D6" s="163" t="s">
        <v>542</v>
      </c>
      <c r="E6" s="534"/>
      <c r="F6" s="535"/>
      <c r="G6" s="536"/>
    </row>
    <row r="7" spans="1:7" ht="25.05" customHeight="1" x14ac:dyDescent="0.3">
      <c r="A7" s="511" t="s">
        <v>38</v>
      </c>
      <c r="B7" s="41" t="s">
        <v>14</v>
      </c>
      <c r="C7" s="213">
        <v>77</v>
      </c>
      <c r="D7" s="214">
        <v>4924</v>
      </c>
      <c r="E7" s="193" t="s">
        <v>329</v>
      </c>
      <c r="F7" s="522" t="s">
        <v>50</v>
      </c>
      <c r="G7" s="523"/>
    </row>
    <row r="8" spans="1:7" ht="25.05" customHeight="1" x14ac:dyDescent="0.3">
      <c r="A8" s="512"/>
      <c r="B8" s="41" t="s">
        <v>15</v>
      </c>
      <c r="C8" s="213">
        <v>97</v>
      </c>
      <c r="D8" s="214">
        <v>6058</v>
      </c>
      <c r="E8" s="194" t="s">
        <v>330</v>
      </c>
      <c r="F8" s="524"/>
      <c r="G8" s="525"/>
    </row>
    <row r="9" spans="1:7" ht="25.05" customHeight="1" x14ac:dyDescent="0.3">
      <c r="A9" s="513"/>
      <c r="B9" s="41" t="s">
        <v>16</v>
      </c>
      <c r="C9" s="213">
        <v>42</v>
      </c>
      <c r="D9" s="214">
        <v>3386</v>
      </c>
      <c r="E9" s="194" t="s">
        <v>331</v>
      </c>
      <c r="F9" s="526"/>
      <c r="G9" s="527"/>
    </row>
    <row r="10" spans="1:7" ht="25.05" customHeight="1" x14ac:dyDescent="0.3">
      <c r="A10" s="514" t="s">
        <v>206</v>
      </c>
      <c r="B10" s="309" t="s">
        <v>168</v>
      </c>
      <c r="C10" s="213">
        <v>13</v>
      </c>
      <c r="D10" s="214">
        <v>730</v>
      </c>
      <c r="E10" s="195" t="s">
        <v>453</v>
      </c>
      <c r="F10" s="522" t="s">
        <v>197</v>
      </c>
      <c r="G10" s="523"/>
    </row>
    <row r="11" spans="1:7" ht="25.05" customHeight="1" x14ac:dyDescent="0.3">
      <c r="A11" s="515"/>
      <c r="B11" s="41" t="s">
        <v>169</v>
      </c>
      <c r="C11" s="213">
        <v>15</v>
      </c>
      <c r="D11" s="214">
        <v>1132</v>
      </c>
      <c r="E11" s="195" t="s">
        <v>449</v>
      </c>
      <c r="F11" s="524"/>
      <c r="G11" s="525"/>
    </row>
    <row r="12" spans="1:7" ht="25.05" customHeight="1" x14ac:dyDescent="0.3">
      <c r="A12" s="515"/>
      <c r="B12" s="41" t="s">
        <v>170</v>
      </c>
      <c r="C12" s="213">
        <v>13</v>
      </c>
      <c r="D12" s="214">
        <v>1158</v>
      </c>
      <c r="E12" s="195" t="s">
        <v>448</v>
      </c>
      <c r="F12" s="524"/>
      <c r="G12" s="525"/>
    </row>
    <row r="13" spans="1:7" ht="25.05" customHeight="1" x14ac:dyDescent="0.3">
      <c r="A13" s="515"/>
      <c r="B13" s="41" t="s">
        <v>171</v>
      </c>
      <c r="C13" s="213">
        <v>33</v>
      </c>
      <c r="D13" s="214">
        <v>1798</v>
      </c>
      <c r="E13" s="195" t="s">
        <v>293</v>
      </c>
      <c r="F13" s="524"/>
      <c r="G13" s="525"/>
    </row>
    <row r="14" spans="1:7" ht="25.05" customHeight="1" x14ac:dyDescent="0.3">
      <c r="A14" s="515"/>
      <c r="B14" s="41" t="s">
        <v>8</v>
      </c>
      <c r="C14" s="213">
        <v>34</v>
      </c>
      <c r="D14" s="214">
        <v>2081</v>
      </c>
      <c r="E14" s="195" t="s">
        <v>47</v>
      </c>
      <c r="F14" s="526"/>
      <c r="G14" s="527"/>
    </row>
    <row r="15" spans="1:7" ht="25.05" customHeight="1" x14ac:dyDescent="0.3">
      <c r="A15" s="504" t="s">
        <v>204</v>
      </c>
      <c r="B15" s="41" t="s">
        <v>172</v>
      </c>
      <c r="C15" s="213">
        <v>47</v>
      </c>
      <c r="D15" s="214">
        <v>3010</v>
      </c>
      <c r="E15" s="195" t="s">
        <v>446</v>
      </c>
      <c r="F15" s="522" t="s">
        <v>455</v>
      </c>
      <c r="G15" s="523"/>
    </row>
    <row r="16" spans="1:7" ht="25.05" customHeight="1" x14ac:dyDescent="0.3">
      <c r="A16" s="504"/>
      <c r="B16" s="41" t="s">
        <v>173</v>
      </c>
      <c r="C16" s="213">
        <v>42</v>
      </c>
      <c r="D16" s="214">
        <v>1757</v>
      </c>
      <c r="E16" s="195" t="s">
        <v>367</v>
      </c>
      <c r="F16" s="524"/>
      <c r="G16" s="525"/>
    </row>
    <row r="17" spans="1:7" ht="25.05" customHeight="1" x14ac:dyDescent="0.3">
      <c r="A17" s="504"/>
      <c r="B17" s="41" t="s">
        <v>1</v>
      </c>
      <c r="C17" s="213">
        <v>47</v>
      </c>
      <c r="D17" s="214">
        <v>2308</v>
      </c>
      <c r="E17" s="195" t="s">
        <v>45</v>
      </c>
      <c r="F17" s="524"/>
      <c r="G17" s="525"/>
    </row>
    <row r="18" spans="1:7" ht="25.05" customHeight="1" x14ac:dyDescent="0.3">
      <c r="A18" s="504"/>
      <c r="B18" s="41" t="s">
        <v>2</v>
      </c>
      <c r="C18" s="213">
        <v>54</v>
      </c>
      <c r="D18" s="214">
        <v>2379</v>
      </c>
      <c r="E18" s="195" t="s">
        <v>333</v>
      </c>
      <c r="F18" s="526"/>
      <c r="G18" s="527"/>
    </row>
    <row r="19" spans="1:7" ht="25.05" customHeight="1" x14ac:dyDescent="0.3">
      <c r="A19" s="511" t="s">
        <v>205</v>
      </c>
      <c r="B19" s="41" t="s">
        <v>5</v>
      </c>
      <c r="C19" s="213">
        <v>50</v>
      </c>
      <c r="D19" s="214">
        <v>3051</v>
      </c>
      <c r="E19" s="195" t="s">
        <v>450</v>
      </c>
      <c r="F19" s="522" t="s">
        <v>198</v>
      </c>
      <c r="G19" s="523"/>
    </row>
    <row r="20" spans="1:7" ht="25.05" customHeight="1" x14ac:dyDescent="0.3">
      <c r="A20" s="512"/>
      <c r="B20" s="41" t="s">
        <v>4</v>
      </c>
      <c r="C20" s="213">
        <v>38</v>
      </c>
      <c r="D20" s="214">
        <v>2894</v>
      </c>
      <c r="E20" s="195" t="s">
        <v>371</v>
      </c>
      <c r="F20" s="524"/>
      <c r="G20" s="525"/>
    </row>
    <row r="21" spans="1:7" ht="25.05" customHeight="1" x14ac:dyDescent="0.3">
      <c r="A21" s="512"/>
      <c r="B21" s="41" t="s">
        <v>3</v>
      </c>
      <c r="C21" s="213">
        <v>42</v>
      </c>
      <c r="D21" s="214">
        <v>3154</v>
      </c>
      <c r="E21" s="195" t="s">
        <v>102</v>
      </c>
      <c r="F21" s="524"/>
      <c r="G21" s="525"/>
    </row>
    <row r="22" spans="1:7" ht="25.05" customHeight="1" x14ac:dyDescent="0.3">
      <c r="A22" s="512"/>
      <c r="B22" s="41" t="s">
        <v>174</v>
      </c>
      <c r="C22" s="213">
        <v>36</v>
      </c>
      <c r="D22" s="214">
        <v>2102</v>
      </c>
      <c r="E22" s="195" t="s">
        <v>452</v>
      </c>
      <c r="F22" s="524"/>
      <c r="G22" s="525"/>
    </row>
    <row r="23" spans="1:7" ht="25.05" customHeight="1" x14ac:dyDescent="0.3">
      <c r="A23" s="513"/>
      <c r="B23" s="41" t="s">
        <v>207</v>
      </c>
      <c r="C23" s="213">
        <v>51</v>
      </c>
      <c r="D23" s="214">
        <v>4161</v>
      </c>
      <c r="E23" s="195" t="s">
        <v>414</v>
      </c>
      <c r="F23" s="526"/>
      <c r="G23" s="527"/>
    </row>
    <row r="24" spans="1:7" ht="25.05" customHeight="1" x14ac:dyDescent="0.3">
      <c r="A24" s="516" t="s">
        <v>175</v>
      </c>
      <c r="B24" s="310" t="s">
        <v>203</v>
      </c>
      <c r="C24" s="215">
        <v>52</v>
      </c>
      <c r="D24" s="216">
        <v>3598</v>
      </c>
      <c r="E24" s="196" t="s">
        <v>451</v>
      </c>
      <c r="F24" s="495" t="s">
        <v>46</v>
      </c>
      <c r="G24" s="496"/>
    </row>
    <row r="25" spans="1:7" ht="25.05" customHeight="1" x14ac:dyDescent="0.3">
      <c r="A25" s="517"/>
      <c r="B25" s="310" t="s">
        <v>30</v>
      </c>
      <c r="C25" s="215">
        <v>39</v>
      </c>
      <c r="D25" s="216">
        <v>2772</v>
      </c>
      <c r="E25" s="196" t="s">
        <v>345</v>
      </c>
      <c r="F25" s="497"/>
      <c r="G25" s="498"/>
    </row>
    <row r="26" spans="1:7" ht="25.05" customHeight="1" x14ac:dyDescent="0.3">
      <c r="A26" s="517"/>
      <c r="B26" s="310" t="s">
        <v>208</v>
      </c>
      <c r="C26" s="215">
        <v>17</v>
      </c>
      <c r="D26" s="216">
        <v>1311</v>
      </c>
      <c r="E26" s="196" t="s">
        <v>346</v>
      </c>
      <c r="F26" s="497"/>
      <c r="G26" s="498"/>
    </row>
    <row r="27" spans="1:7" ht="25.05" customHeight="1" x14ac:dyDescent="0.3">
      <c r="A27" s="517"/>
      <c r="B27" s="310" t="s">
        <v>11</v>
      </c>
      <c r="C27" s="215">
        <v>37</v>
      </c>
      <c r="D27" s="216">
        <v>2337</v>
      </c>
      <c r="E27" s="196" t="s">
        <v>348</v>
      </c>
      <c r="F27" s="497"/>
      <c r="G27" s="498"/>
    </row>
    <row r="28" spans="1:7" ht="25.05" customHeight="1" x14ac:dyDescent="0.3">
      <c r="A28" s="517"/>
      <c r="B28" s="311" t="s">
        <v>10</v>
      </c>
      <c r="C28" s="217">
        <v>25</v>
      </c>
      <c r="D28" s="218">
        <v>1514</v>
      </c>
      <c r="E28" s="212" t="s">
        <v>311</v>
      </c>
      <c r="F28" s="497"/>
      <c r="G28" s="498"/>
    </row>
    <row r="29" spans="1:7" ht="25.05" customHeight="1" x14ac:dyDescent="0.25">
      <c r="A29" s="503" t="s">
        <v>19</v>
      </c>
      <c r="B29" s="503"/>
      <c r="C29" s="241">
        <f>SUM(C7:C28)</f>
        <v>901</v>
      </c>
      <c r="D29" s="242">
        <v>57615</v>
      </c>
      <c r="E29" s="499" t="s">
        <v>48</v>
      </c>
      <c r="F29" s="499"/>
      <c r="G29" s="499"/>
    </row>
  </sheetData>
  <mergeCells count="18">
    <mergeCell ref="F19:G23"/>
    <mergeCell ref="E4:G6"/>
    <mergeCell ref="F24:G28"/>
    <mergeCell ref="E29:G29"/>
    <mergeCell ref="A2:G2"/>
    <mergeCell ref="F3:G3"/>
    <mergeCell ref="A1:G1"/>
    <mergeCell ref="A29:B29"/>
    <mergeCell ref="A15:A18"/>
    <mergeCell ref="A4:B6"/>
    <mergeCell ref="A7:A9"/>
    <mergeCell ref="A10:A14"/>
    <mergeCell ref="A24:A28"/>
    <mergeCell ref="C4:D5"/>
    <mergeCell ref="A19:A23"/>
    <mergeCell ref="F7:G9"/>
    <mergeCell ref="F10:G14"/>
    <mergeCell ref="F15:G18"/>
  </mergeCells>
  <printOptions horizontalCentered="1"/>
  <pageMargins left="0.5" right="0.5" top="0.5" bottom="0.5" header="0.25" footer="0.25"/>
  <pageSetup paperSize="9" scale="95" firstPageNumber="25" orientation="portrait" useFirstPageNumber="1" r:id="rId1"/>
  <headerFooter differentOddEven="1">
    <oddFooter>&amp;C&amp;P</oddFooter>
    <evenFooter>&amp;C&amp;P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499984740745262"/>
  </sheetPr>
  <dimension ref="A1:G24"/>
  <sheetViews>
    <sheetView rightToLeft="1" view="pageBreakPreview" zoomScale="98" zoomScaleNormal="100" zoomScaleSheetLayoutView="98" workbookViewId="0">
      <selection activeCell="D4" sqref="D4:E4"/>
    </sheetView>
  </sheetViews>
  <sheetFormatPr defaultRowHeight="13.2" x14ac:dyDescent="0.25"/>
  <cols>
    <col min="1" max="1" width="12.6640625" customWidth="1"/>
    <col min="2" max="2" width="11.77734375" customWidth="1"/>
    <col min="3" max="3" width="16.5546875" customWidth="1"/>
    <col min="4" max="4" width="15.109375" customWidth="1"/>
    <col min="5" max="5" width="17.5546875" customWidth="1"/>
    <col min="6" max="6" width="17.44140625" customWidth="1"/>
  </cols>
  <sheetData>
    <row r="1" spans="1:7" ht="26.4" customHeight="1" x14ac:dyDescent="0.3">
      <c r="A1" s="502" t="s">
        <v>212</v>
      </c>
      <c r="B1" s="502"/>
      <c r="C1" s="502"/>
      <c r="D1" s="502"/>
      <c r="E1" s="502"/>
      <c r="F1" s="502"/>
    </row>
    <row r="2" spans="1:7" ht="29.4" customHeight="1" x14ac:dyDescent="0.3">
      <c r="A2" s="545" t="s">
        <v>484</v>
      </c>
      <c r="B2" s="545"/>
      <c r="C2" s="545"/>
      <c r="D2" s="545"/>
      <c r="E2" s="545"/>
      <c r="F2" s="545"/>
    </row>
    <row r="3" spans="1:7" ht="27" customHeight="1" x14ac:dyDescent="0.3">
      <c r="A3" s="151" t="s">
        <v>527</v>
      </c>
      <c r="B3" s="151"/>
      <c r="C3" s="151"/>
      <c r="D3" s="151"/>
      <c r="E3" s="151"/>
      <c r="F3" s="327" t="s">
        <v>528</v>
      </c>
      <c r="G3" s="139"/>
    </row>
    <row r="4" spans="1:7" ht="25.8" customHeight="1" x14ac:dyDescent="0.25">
      <c r="A4" s="539" t="s">
        <v>12</v>
      </c>
      <c r="B4" s="537" t="s">
        <v>163</v>
      </c>
      <c r="C4" s="538"/>
      <c r="D4" s="537" t="s">
        <v>164</v>
      </c>
      <c r="E4" s="538"/>
      <c r="F4" s="542" t="s">
        <v>40</v>
      </c>
    </row>
    <row r="5" spans="1:7" ht="48" customHeight="1" x14ac:dyDescent="0.25">
      <c r="A5" s="540"/>
      <c r="B5" s="165" t="s">
        <v>165</v>
      </c>
      <c r="C5" s="163" t="s">
        <v>166</v>
      </c>
      <c r="D5" s="165" t="s">
        <v>165</v>
      </c>
      <c r="E5" s="163" t="s">
        <v>166</v>
      </c>
      <c r="F5" s="543"/>
    </row>
    <row r="6" spans="1:7" ht="57.6" customHeight="1" x14ac:dyDescent="0.25">
      <c r="A6" s="541"/>
      <c r="B6" s="163" t="s">
        <v>196</v>
      </c>
      <c r="C6" s="163" t="s">
        <v>195</v>
      </c>
      <c r="D6" s="162" t="s">
        <v>196</v>
      </c>
      <c r="E6" s="163" t="s">
        <v>195</v>
      </c>
      <c r="F6" s="544"/>
    </row>
    <row r="7" spans="1:7" ht="30" customHeight="1" x14ac:dyDescent="0.3">
      <c r="A7" s="41" t="s">
        <v>28</v>
      </c>
      <c r="B7" s="114">
        <v>6</v>
      </c>
      <c r="C7" s="219">
        <v>4100</v>
      </c>
      <c r="D7" s="114">
        <v>26</v>
      </c>
      <c r="E7" s="219">
        <v>4623</v>
      </c>
      <c r="F7" s="47" t="s">
        <v>44</v>
      </c>
    </row>
    <row r="8" spans="1:7" ht="30" customHeight="1" x14ac:dyDescent="0.3">
      <c r="A8" s="41" t="s">
        <v>1</v>
      </c>
      <c r="B8" s="114">
        <v>1</v>
      </c>
      <c r="C8" s="219">
        <v>1250</v>
      </c>
      <c r="D8" s="114">
        <v>12</v>
      </c>
      <c r="E8" s="219">
        <v>2153</v>
      </c>
      <c r="F8" s="47" t="s">
        <v>45</v>
      </c>
    </row>
    <row r="9" spans="1:7" ht="30" customHeight="1" x14ac:dyDescent="0.3">
      <c r="A9" s="41" t="s">
        <v>7</v>
      </c>
      <c r="B9" s="114">
        <v>2</v>
      </c>
      <c r="C9" s="219">
        <v>1250</v>
      </c>
      <c r="D9" s="114">
        <v>10</v>
      </c>
      <c r="E9" s="220">
        <v>1620</v>
      </c>
      <c r="F9" s="47" t="s">
        <v>99</v>
      </c>
    </row>
    <row r="10" spans="1:7" ht="30" customHeight="1" x14ac:dyDescent="0.3">
      <c r="A10" s="41" t="s">
        <v>29</v>
      </c>
      <c r="B10" s="114">
        <v>3</v>
      </c>
      <c r="C10" s="219">
        <v>1750</v>
      </c>
      <c r="D10" s="114">
        <v>12</v>
      </c>
      <c r="E10" s="219">
        <v>1914</v>
      </c>
      <c r="F10" s="47" t="s">
        <v>100</v>
      </c>
    </row>
    <row r="11" spans="1:7" ht="30" customHeight="1" x14ac:dyDescent="0.3">
      <c r="A11" s="41" t="s">
        <v>13</v>
      </c>
      <c r="B11" s="114">
        <v>12</v>
      </c>
      <c r="C11" s="219">
        <v>11750</v>
      </c>
      <c r="D11" s="114">
        <v>84</v>
      </c>
      <c r="E11" s="219">
        <v>14547</v>
      </c>
      <c r="F11" s="47" t="s">
        <v>42</v>
      </c>
    </row>
    <row r="12" spans="1:7" ht="30" customHeight="1" x14ac:dyDescent="0.3">
      <c r="A12" s="41" t="s">
        <v>5</v>
      </c>
      <c r="B12" s="114">
        <v>4</v>
      </c>
      <c r="C12" s="219">
        <v>3250</v>
      </c>
      <c r="D12" s="114">
        <v>14</v>
      </c>
      <c r="E12" s="219">
        <v>2979</v>
      </c>
      <c r="F12" s="47" t="s">
        <v>49</v>
      </c>
    </row>
    <row r="13" spans="1:7" ht="30" customHeight="1" x14ac:dyDescent="0.3">
      <c r="A13" s="41" t="s">
        <v>4</v>
      </c>
      <c r="B13" s="114">
        <v>1</v>
      </c>
      <c r="C13" s="219">
        <v>1250</v>
      </c>
      <c r="D13" s="114">
        <v>14</v>
      </c>
      <c r="E13" s="219">
        <v>2628</v>
      </c>
      <c r="F13" s="47" t="s">
        <v>101</v>
      </c>
    </row>
    <row r="14" spans="1:7" ht="30" customHeight="1" x14ac:dyDescent="0.3">
      <c r="A14" s="41" t="s">
        <v>8</v>
      </c>
      <c r="B14" s="114">
        <v>2</v>
      </c>
      <c r="C14" s="219">
        <v>1500</v>
      </c>
      <c r="D14" s="114">
        <v>14</v>
      </c>
      <c r="E14" s="219">
        <v>2512</v>
      </c>
      <c r="F14" s="47" t="s">
        <v>47</v>
      </c>
    </row>
    <row r="15" spans="1:7" ht="30" customHeight="1" x14ac:dyDescent="0.3">
      <c r="A15" s="41" t="s">
        <v>2</v>
      </c>
      <c r="B15" s="114">
        <v>1</v>
      </c>
      <c r="C15" s="219">
        <v>1250</v>
      </c>
      <c r="D15" s="114">
        <v>14</v>
      </c>
      <c r="E15" s="219">
        <v>2311</v>
      </c>
      <c r="F15" s="47" t="s">
        <v>192</v>
      </c>
    </row>
    <row r="16" spans="1:7" ht="30" customHeight="1" x14ac:dyDescent="0.3">
      <c r="A16" s="41" t="s">
        <v>3</v>
      </c>
      <c r="B16" s="114">
        <v>1</v>
      </c>
      <c r="C16" s="219">
        <v>1000</v>
      </c>
      <c r="D16" s="114">
        <v>12</v>
      </c>
      <c r="E16" s="219">
        <v>2187</v>
      </c>
      <c r="F16" s="47" t="s">
        <v>102</v>
      </c>
    </row>
    <row r="17" spans="1:6" ht="30" customHeight="1" x14ac:dyDescent="0.3">
      <c r="A17" s="41" t="s">
        <v>6</v>
      </c>
      <c r="B17" s="114">
        <v>2</v>
      </c>
      <c r="C17" s="219">
        <v>2000</v>
      </c>
      <c r="D17" s="114">
        <v>12</v>
      </c>
      <c r="E17" s="219">
        <v>1989</v>
      </c>
      <c r="F17" s="47" t="s">
        <v>193</v>
      </c>
    </row>
    <row r="18" spans="1:6" ht="30" customHeight="1" x14ac:dyDescent="0.3">
      <c r="A18" s="41" t="s">
        <v>10</v>
      </c>
      <c r="B18" s="114">
        <v>2</v>
      </c>
      <c r="C18" s="219">
        <v>1750</v>
      </c>
      <c r="D18" s="114">
        <v>7</v>
      </c>
      <c r="E18" s="219">
        <v>1765</v>
      </c>
      <c r="F18" s="47" t="s">
        <v>194</v>
      </c>
    </row>
    <row r="19" spans="1:6" ht="30" customHeight="1" x14ac:dyDescent="0.3">
      <c r="A19" s="41" t="s">
        <v>30</v>
      </c>
      <c r="B19" s="114">
        <v>4</v>
      </c>
      <c r="C19" s="219">
        <v>3500</v>
      </c>
      <c r="D19" s="114">
        <v>12</v>
      </c>
      <c r="E19" s="219">
        <v>3285</v>
      </c>
      <c r="F19" s="47" t="s">
        <v>442</v>
      </c>
    </row>
    <row r="20" spans="1:6" ht="30" customHeight="1" x14ac:dyDescent="0.3">
      <c r="A20" s="41" t="s">
        <v>11</v>
      </c>
      <c r="B20" s="114">
        <v>3</v>
      </c>
      <c r="C20" s="219">
        <v>2750</v>
      </c>
      <c r="D20" s="114">
        <v>15</v>
      </c>
      <c r="E20" s="219">
        <v>2678</v>
      </c>
      <c r="F20" s="47" t="s">
        <v>103</v>
      </c>
    </row>
    <row r="21" spans="1:6" ht="30" customHeight="1" x14ac:dyDescent="0.3">
      <c r="A21" s="41" t="s">
        <v>9</v>
      </c>
      <c r="B21" s="114">
        <v>10</v>
      </c>
      <c r="C21" s="219">
        <v>8000</v>
      </c>
      <c r="D21" s="114">
        <v>59</v>
      </c>
      <c r="E21" s="219">
        <v>9530</v>
      </c>
      <c r="F21" s="48" t="s">
        <v>104</v>
      </c>
    </row>
    <row r="22" spans="1:6" ht="30" customHeight="1" x14ac:dyDescent="0.25">
      <c r="A22" s="243" t="s">
        <v>19</v>
      </c>
      <c r="B22" s="244">
        <f>SUM(B7:B21)</f>
        <v>54</v>
      </c>
      <c r="C22" s="245">
        <f>SUM(C7:C21)</f>
        <v>46350</v>
      </c>
      <c r="D22" s="244">
        <f>SUM(D7:D21)</f>
        <v>317</v>
      </c>
      <c r="E22" s="246">
        <f>SUM(E7:E21)</f>
        <v>56721</v>
      </c>
      <c r="F22" s="247" t="s">
        <v>441</v>
      </c>
    </row>
    <row r="23" spans="1:6" ht="30" customHeight="1" x14ac:dyDescent="0.25"/>
    <row r="24" spans="1:6" ht="18" x14ac:dyDescent="0.35">
      <c r="A24" s="46"/>
      <c r="B24" s="46"/>
      <c r="C24" s="46"/>
      <c r="D24" s="46"/>
    </row>
  </sheetData>
  <mergeCells count="6">
    <mergeCell ref="B4:C4"/>
    <mergeCell ref="D4:E4"/>
    <mergeCell ref="A4:A6"/>
    <mergeCell ref="F4:F6"/>
    <mergeCell ref="A1:F1"/>
    <mergeCell ref="A2:F2"/>
  </mergeCells>
  <printOptions horizontalCentered="1"/>
  <pageMargins left="0.5" right="0.5" top="0.5" bottom="0.5" header="0.25" footer="0.25"/>
  <pageSetup paperSize="9" firstPageNumber="26" orientation="portrait" useFirstPageNumber="1" r:id="rId1"/>
  <headerFooter differentOddEven="1">
    <oddFooter>&amp;C&amp;P</oddFooter>
    <evenFooter>&amp;C&amp;P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K27"/>
  <sheetViews>
    <sheetView rightToLeft="1" view="pageBreakPreview" topLeftCell="A16" zoomScaleNormal="100" zoomScaleSheetLayoutView="100" workbookViewId="0">
      <selection activeCell="B3" sqref="B3"/>
    </sheetView>
  </sheetViews>
  <sheetFormatPr defaultRowHeight="13.2" x14ac:dyDescent="0.25"/>
  <cols>
    <col min="1" max="1" width="25.33203125" style="49" customWidth="1"/>
    <col min="2" max="2" width="13.77734375" style="49" customWidth="1"/>
    <col min="3" max="3" width="14.109375" style="49" customWidth="1"/>
    <col min="4" max="4" width="14.5546875" style="49" customWidth="1"/>
    <col min="5" max="5" width="14.6640625" style="49" customWidth="1"/>
    <col min="6" max="6" width="26.33203125" customWidth="1"/>
  </cols>
  <sheetData>
    <row r="1" spans="1:11" ht="46.2" customHeight="1" x14ac:dyDescent="0.25">
      <c r="A1" s="547" t="s">
        <v>539</v>
      </c>
      <c r="B1" s="547"/>
      <c r="C1" s="547"/>
      <c r="D1" s="547"/>
      <c r="E1" s="547"/>
      <c r="F1" s="547"/>
    </row>
    <row r="2" spans="1:11" ht="37.200000000000003" customHeight="1" x14ac:dyDescent="0.25">
      <c r="A2" s="546" t="s">
        <v>500</v>
      </c>
      <c r="B2" s="546"/>
      <c r="C2" s="546"/>
      <c r="D2" s="546"/>
      <c r="E2" s="546"/>
      <c r="F2" s="546"/>
    </row>
    <row r="3" spans="1:11" ht="19.8" customHeight="1" x14ac:dyDescent="0.3">
      <c r="A3" s="151" t="s">
        <v>466</v>
      </c>
      <c r="B3" s="322"/>
      <c r="C3" s="322"/>
      <c r="D3" s="322"/>
      <c r="E3" s="322"/>
      <c r="F3" s="324" t="s">
        <v>468</v>
      </c>
    </row>
    <row r="4" spans="1:11" s="50" customFormat="1" ht="21.6" customHeight="1" x14ac:dyDescent="0.3">
      <c r="A4" s="197" t="s">
        <v>125</v>
      </c>
      <c r="B4" s="346"/>
      <c r="C4" s="347"/>
      <c r="D4" s="347"/>
      <c r="E4" s="347"/>
      <c r="F4" s="325" t="s">
        <v>469</v>
      </c>
      <c r="G4" s="198"/>
      <c r="H4" s="198"/>
      <c r="I4" s="198"/>
      <c r="J4" s="198"/>
      <c r="K4" s="198"/>
    </row>
    <row r="5" spans="1:11" ht="58.2" customHeight="1" x14ac:dyDescent="0.25">
      <c r="A5" s="199" t="s">
        <v>105</v>
      </c>
      <c r="B5" s="200">
        <v>2021</v>
      </c>
      <c r="C5" s="200">
        <v>2022</v>
      </c>
      <c r="D5" s="201">
        <v>2023</v>
      </c>
      <c r="E5" s="200">
        <v>2024</v>
      </c>
      <c r="F5" s="200" t="s">
        <v>437</v>
      </c>
    </row>
    <row r="6" spans="1:11" ht="35.4" customHeight="1" x14ac:dyDescent="0.25">
      <c r="A6" s="312" t="s">
        <v>106</v>
      </c>
      <c r="B6" s="221">
        <v>5943118</v>
      </c>
      <c r="C6" s="221">
        <v>6910368</v>
      </c>
      <c r="D6" s="221">
        <v>6272956.1519999998</v>
      </c>
      <c r="E6" s="221">
        <v>6908775</v>
      </c>
      <c r="F6" s="194" t="s">
        <v>419</v>
      </c>
    </row>
    <row r="7" spans="1:11" ht="30" customHeight="1" x14ac:dyDescent="0.25">
      <c r="A7" s="312" t="s">
        <v>107</v>
      </c>
      <c r="B7" s="221">
        <v>126218</v>
      </c>
      <c r="C7" s="221">
        <v>51799</v>
      </c>
      <c r="D7" s="221">
        <v>43819.896999999997</v>
      </c>
      <c r="E7" s="221">
        <v>41022</v>
      </c>
      <c r="F7" s="194" t="s">
        <v>420</v>
      </c>
    </row>
    <row r="8" spans="1:11" ht="30" customHeight="1" x14ac:dyDescent="0.25">
      <c r="A8" s="312" t="s">
        <v>108</v>
      </c>
      <c r="B8" s="221">
        <v>183774</v>
      </c>
      <c r="C8" s="221">
        <v>249376</v>
      </c>
      <c r="D8" s="221">
        <v>0</v>
      </c>
      <c r="E8" s="221">
        <v>464898</v>
      </c>
      <c r="F8" s="194" t="s">
        <v>421</v>
      </c>
    </row>
    <row r="9" spans="1:11" ht="30" customHeight="1" x14ac:dyDescent="0.25">
      <c r="A9" s="312" t="s">
        <v>109</v>
      </c>
      <c r="B9" s="221">
        <v>95628</v>
      </c>
      <c r="C9" s="221">
        <v>16774</v>
      </c>
      <c r="D9" s="221">
        <v>314030.31400000001</v>
      </c>
      <c r="E9" s="221">
        <v>2482</v>
      </c>
      <c r="F9" s="194" t="s">
        <v>422</v>
      </c>
    </row>
    <row r="10" spans="1:11" ht="30" customHeight="1" x14ac:dyDescent="0.25">
      <c r="A10" s="312" t="s">
        <v>110</v>
      </c>
      <c r="B10" s="221">
        <v>2322</v>
      </c>
      <c r="C10" s="221">
        <v>1325</v>
      </c>
      <c r="D10" s="221">
        <v>0</v>
      </c>
      <c r="E10" s="221">
        <f t="shared" ref="E10:E19" si="0">SUM(B10:D10)</f>
        <v>3647</v>
      </c>
      <c r="F10" s="249" t="s">
        <v>423</v>
      </c>
    </row>
    <row r="11" spans="1:11" ht="30" customHeight="1" x14ac:dyDescent="0.25">
      <c r="A11" s="312" t="s">
        <v>111</v>
      </c>
      <c r="B11" s="221">
        <v>97281</v>
      </c>
      <c r="C11" s="221">
        <v>126728</v>
      </c>
      <c r="D11" s="221">
        <v>110.127</v>
      </c>
      <c r="E11" s="221">
        <f t="shared" si="0"/>
        <v>224119.12700000001</v>
      </c>
      <c r="F11" s="249" t="s">
        <v>424</v>
      </c>
    </row>
    <row r="12" spans="1:11" ht="30" customHeight="1" x14ac:dyDescent="0.25">
      <c r="A12" s="312" t="s">
        <v>112</v>
      </c>
      <c r="B12" s="221">
        <v>0</v>
      </c>
      <c r="C12" s="221">
        <v>0</v>
      </c>
      <c r="D12" s="221">
        <v>483.16300000000001</v>
      </c>
      <c r="E12" s="221">
        <f t="shared" si="0"/>
        <v>483.16300000000001</v>
      </c>
      <c r="F12" s="313" t="s">
        <v>425</v>
      </c>
    </row>
    <row r="13" spans="1:11" ht="30" customHeight="1" x14ac:dyDescent="0.25">
      <c r="A13" s="312" t="s">
        <v>113</v>
      </c>
      <c r="B13" s="221">
        <v>362041</v>
      </c>
      <c r="C13" s="221">
        <v>122310</v>
      </c>
      <c r="D13" s="221">
        <v>175923.965</v>
      </c>
      <c r="E13" s="221">
        <f t="shared" si="0"/>
        <v>660274.96499999997</v>
      </c>
      <c r="F13" s="249" t="s">
        <v>426</v>
      </c>
    </row>
    <row r="14" spans="1:11" ht="30" customHeight="1" x14ac:dyDescent="0.25">
      <c r="A14" s="312" t="s">
        <v>114</v>
      </c>
      <c r="B14" s="221">
        <v>4883</v>
      </c>
      <c r="C14" s="221">
        <v>191</v>
      </c>
      <c r="D14" s="221">
        <v>321.005</v>
      </c>
      <c r="E14" s="221">
        <f t="shared" si="0"/>
        <v>5395.0050000000001</v>
      </c>
      <c r="F14" s="249" t="s">
        <v>427</v>
      </c>
    </row>
    <row r="15" spans="1:11" ht="36.6" customHeight="1" x14ac:dyDescent="0.25">
      <c r="A15" s="312" t="s">
        <v>115</v>
      </c>
      <c r="B15" s="221">
        <v>4823</v>
      </c>
      <c r="C15" s="221">
        <v>693</v>
      </c>
      <c r="D15" s="221">
        <v>883.28899999999999</v>
      </c>
      <c r="E15" s="221">
        <f t="shared" si="0"/>
        <v>6399.2889999999998</v>
      </c>
      <c r="F15" s="355" t="s">
        <v>428</v>
      </c>
    </row>
    <row r="16" spans="1:11" ht="31.8" customHeight="1" x14ac:dyDescent="0.25">
      <c r="A16" s="312" t="s">
        <v>116</v>
      </c>
      <c r="B16" s="221">
        <v>65563</v>
      </c>
      <c r="C16" s="221">
        <v>46191</v>
      </c>
      <c r="D16" s="221">
        <v>52497.828999999998</v>
      </c>
      <c r="E16" s="221">
        <f t="shared" si="0"/>
        <v>164251.829</v>
      </c>
      <c r="F16" s="249" t="s">
        <v>429</v>
      </c>
    </row>
    <row r="17" spans="1:6" ht="30" customHeight="1" x14ac:dyDescent="0.25">
      <c r="A17" s="312" t="s">
        <v>117</v>
      </c>
      <c r="B17" s="221">
        <v>9436</v>
      </c>
      <c r="C17" s="221">
        <v>11326</v>
      </c>
      <c r="D17" s="221">
        <v>15192.348</v>
      </c>
      <c r="E17" s="221">
        <f t="shared" si="0"/>
        <v>35954.347999999998</v>
      </c>
      <c r="F17" s="249" t="s">
        <v>430</v>
      </c>
    </row>
    <row r="18" spans="1:6" ht="30" customHeight="1" x14ac:dyDescent="0.25">
      <c r="A18" s="312" t="s">
        <v>118</v>
      </c>
      <c r="B18" s="221">
        <v>27708</v>
      </c>
      <c r="C18" s="221">
        <v>15078</v>
      </c>
      <c r="D18" s="221">
        <v>19720.174999999999</v>
      </c>
      <c r="E18" s="221">
        <f t="shared" si="0"/>
        <v>62506.175000000003</v>
      </c>
      <c r="F18" s="249" t="s">
        <v>431</v>
      </c>
    </row>
    <row r="19" spans="1:6" ht="30" customHeight="1" x14ac:dyDescent="0.25">
      <c r="A19" s="312" t="s">
        <v>119</v>
      </c>
      <c r="B19" s="221">
        <v>0</v>
      </c>
      <c r="C19" s="221">
        <v>26</v>
      </c>
      <c r="D19" s="221">
        <v>79.091999999999999</v>
      </c>
      <c r="E19" s="221">
        <f t="shared" si="0"/>
        <v>105.092</v>
      </c>
      <c r="F19" s="249" t="s">
        <v>432</v>
      </c>
    </row>
    <row r="20" spans="1:6" ht="31.2" customHeight="1" x14ac:dyDescent="0.25">
      <c r="A20" s="312" t="s">
        <v>120</v>
      </c>
      <c r="B20" s="221">
        <v>0</v>
      </c>
      <c r="C20" s="221">
        <v>2</v>
      </c>
      <c r="D20" s="221">
        <v>0</v>
      </c>
      <c r="E20" s="221">
        <v>2</v>
      </c>
      <c r="F20" s="249" t="s">
        <v>433</v>
      </c>
    </row>
    <row r="21" spans="1:6" ht="30" customHeight="1" x14ac:dyDescent="0.25">
      <c r="A21" s="312" t="s">
        <v>121</v>
      </c>
      <c r="B21" s="221">
        <v>802022</v>
      </c>
      <c r="C21" s="221">
        <v>719613</v>
      </c>
      <c r="D21" s="221">
        <v>759921.23499999999</v>
      </c>
      <c r="E21" s="221">
        <v>884613</v>
      </c>
      <c r="F21" s="249" t="s">
        <v>447</v>
      </c>
    </row>
    <row r="22" spans="1:6" ht="32.4" customHeight="1" x14ac:dyDescent="0.25">
      <c r="A22" s="312" t="s">
        <v>122</v>
      </c>
      <c r="B22" s="221">
        <v>1950</v>
      </c>
      <c r="C22" s="221">
        <v>1501</v>
      </c>
      <c r="D22" s="221">
        <v>2200</v>
      </c>
      <c r="E22" s="221">
        <v>3575</v>
      </c>
      <c r="F22" s="249" t="s">
        <v>436</v>
      </c>
    </row>
    <row r="23" spans="1:6" ht="30" customHeight="1" x14ac:dyDescent="0.25">
      <c r="A23" s="312" t="s">
        <v>123</v>
      </c>
      <c r="B23" s="221">
        <v>3138</v>
      </c>
      <c r="C23" s="221">
        <v>4051</v>
      </c>
      <c r="D23" s="221">
        <v>3396.029</v>
      </c>
      <c r="E23" s="221">
        <v>2625</v>
      </c>
      <c r="F23" s="249" t="s">
        <v>435</v>
      </c>
    </row>
    <row r="24" spans="1:6" ht="30" customHeight="1" x14ac:dyDescent="0.25">
      <c r="A24" s="312" t="s">
        <v>124</v>
      </c>
      <c r="B24" s="221">
        <v>664810</v>
      </c>
      <c r="C24" s="221">
        <v>995746</v>
      </c>
      <c r="D24" s="221">
        <v>154994.76999999999</v>
      </c>
      <c r="E24" s="221">
        <v>341777</v>
      </c>
      <c r="F24" s="249" t="s">
        <v>434</v>
      </c>
    </row>
    <row r="25" spans="1:6" ht="30" customHeight="1" x14ac:dyDescent="0.25">
      <c r="A25" s="248" t="s">
        <v>19</v>
      </c>
      <c r="B25" s="206">
        <v>8394715</v>
      </c>
      <c r="C25" s="206">
        <v>9273098</v>
      </c>
      <c r="D25" s="206">
        <v>7816529.3899999997</v>
      </c>
      <c r="E25" s="206">
        <f>SUM(E6:E24)</f>
        <v>9812904.9930000007</v>
      </c>
      <c r="F25" s="249" t="s">
        <v>48</v>
      </c>
    </row>
    <row r="26" spans="1:6" ht="15.6" x14ac:dyDescent="0.25">
      <c r="A26" s="52"/>
      <c r="E26" s="133"/>
    </row>
    <row r="27" spans="1:6" ht="18" x14ac:dyDescent="0.25">
      <c r="A27" s="53"/>
      <c r="B27" s="53"/>
      <c r="C27" s="53"/>
      <c r="D27" s="51"/>
      <c r="E27" s="134"/>
    </row>
  </sheetData>
  <mergeCells count="2">
    <mergeCell ref="A2:F2"/>
    <mergeCell ref="A1:F1"/>
  </mergeCells>
  <printOptions horizontalCentered="1"/>
  <pageMargins left="0.5" right="0.5" top="0.5" bottom="0.5" header="0.25" footer="0.25"/>
  <pageSetup paperSize="9" scale="86" firstPageNumber="27" orientation="portrait" useFirstPageNumber="1" r:id="rId1"/>
  <headerFooter differentOddEven="1">
    <oddFooter>&amp;C&amp;P</oddFooter>
    <evenFooter>&amp;C&amp;P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sheetPr>
  <dimension ref="A1:E21"/>
  <sheetViews>
    <sheetView rightToLeft="1" view="pageBreakPreview" zoomScale="102" zoomScaleNormal="100" zoomScaleSheetLayoutView="102" workbookViewId="0">
      <selection activeCell="D4" sqref="D4:E4"/>
    </sheetView>
  </sheetViews>
  <sheetFormatPr defaultRowHeight="13.2" x14ac:dyDescent="0.25"/>
  <cols>
    <col min="1" max="1" width="9.21875" customWidth="1"/>
    <col min="2" max="2" width="39.44140625" customWidth="1"/>
    <col min="3" max="3" width="15" customWidth="1"/>
    <col min="4" max="4" width="53.6640625" customWidth="1"/>
    <col min="5" max="5" width="12.88671875" customWidth="1"/>
  </cols>
  <sheetData>
    <row r="1" spans="1:5" ht="24" customHeight="1" x14ac:dyDescent="0.25">
      <c r="A1" s="550" t="s">
        <v>210</v>
      </c>
      <c r="B1" s="550"/>
      <c r="C1" s="550"/>
      <c r="D1" s="550"/>
      <c r="E1" s="550"/>
    </row>
    <row r="2" spans="1:5" ht="23.4" customHeight="1" x14ac:dyDescent="0.25">
      <c r="A2" s="549" t="s">
        <v>514</v>
      </c>
      <c r="B2" s="549"/>
      <c r="C2" s="549"/>
      <c r="D2" s="549"/>
      <c r="E2" s="549"/>
    </row>
    <row r="3" spans="1:5" ht="18" customHeight="1" x14ac:dyDescent="0.25">
      <c r="A3" s="314" t="s">
        <v>529</v>
      </c>
      <c r="B3" s="314"/>
      <c r="C3" s="377"/>
      <c r="D3" s="314"/>
      <c r="E3" s="348" t="s">
        <v>530</v>
      </c>
    </row>
    <row r="4" spans="1:5" ht="19.2" customHeight="1" x14ac:dyDescent="0.3">
      <c r="A4" s="197" t="s">
        <v>467</v>
      </c>
      <c r="B4" s="151"/>
      <c r="C4" s="378"/>
      <c r="D4" s="548" t="s">
        <v>470</v>
      </c>
      <c r="E4" s="548"/>
    </row>
    <row r="5" spans="1:5" s="44" customFormat="1" ht="36" customHeight="1" x14ac:dyDescent="0.25">
      <c r="A5" s="559" t="s">
        <v>143</v>
      </c>
      <c r="B5" s="559"/>
      <c r="C5" s="318" t="s">
        <v>512</v>
      </c>
      <c r="D5" s="556" t="s">
        <v>445</v>
      </c>
      <c r="E5" s="556"/>
    </row>
    <row r="6" spans="1:5" s="44" customFormat="1" ht="30.6" customHeight="1" x14ac:dyDescent="0.25">
      <c r="A6" s="504" t="s">
        <v>144</v>
      </c>
      <c r="B6" s="315" t="s">
        <v>145</v>
      </c>
      <c r="C6" s="221">
        <v>402567970</v>
      </c>
      <c r="D6" s="250" t="s">
        <v>178</v>
      </c>
      <c r="E6" s="553" t="s">
        <v>176</v>
      </c>
    </row>
    <row r="7" spans="1:5" s="44" customFormat="1" ht="30.6" customHeight="1" x14ac:dyDescent="0.25">
      <c r="A7" s="504"/>
      <c r="B7" s="315" t="s">
        <v>146</v>
      </c>
      <c r="C7" s="221">
        <v>124575068</v>
      </c>
      <c r="D7" s="250" t="s">
        <v>179</v>
      </c>
      <c r="E7" s="554"/>
    </row>
    <row r="8" spans="1:5" s="44" customFormat="1" ht="30.6" customHeight="1" x14ac:dyDescent="0.25">
      <c r="A8" s="504"/>
      <c r="B8" s="315" t="s">
        <v>147</v>
      </c>
      <c r="C8" s="221">
        <v>148682008</v>
      </c>
      <c r="D8" s="250" t="s">
        <v>180</v>
      </c>
      <c r="E8" s="554"/>
    </row>
    <row r="9" spans="1:5" s="44" customFormat="1" ht="30.6" customHeight="1" x14ac:dyDescent="0.25">
      <c r="A9" s="504"/>
      <c r="B9" s="315" t="s">
        <v>148</v>
      </c>
      <c r="C9" s="221">
        <v>152005797</v>
      </c>
      <c r="D9" s="250" t="s">
        <v>181</v>
      </c>
      <c r="E9" s="555"/>
    </row>
    <row r="10" spans="1:5" s="44" customFormat="1" ht="30.6" customHeight="1" x14ac:dyDescent="0.25">
      <c r="A10" s="504" t="s">
        <v>149</v>
      </c>
      <c r="B10" s="315" t="s">
        <v>150</v>
      </c>
      <c r="C10" s="221">
        <v>163404571</v>
      </c>
      <c r="D10" s="250" t="s">
        <v>182</v>
      </c>
      <c r="E10" s="553" t="s">
        <v>444</v>
      </c>
    </row>
    <row r="11" spans="1:5" s="44" customFormat="1" ht="30.6" customHeight="1" x14ac:dyDescent="0.25">
      <c r="A11" s="504"/>
      <c r="B11" s="315" t="s">
        <v>151</v>
      </c>
      <c r="C11" s="221">
        <v>44017850</v>
      </c>
      <c r="D11" s="250" t="s">
        <v>183</v>
      </c>
      <c r="E11" s="554"/>
    </row>
    <row r="12" spans="1:5" s="44" customFormat="1" ht="30.6" customHeight="1" x14ac:dyDescent="0.25">
      <c r="A12" s="504"/>
      <c r="B12" s="315" t="s">
        <v>152</v>
      </c>
      <c r="C12" s="221">
        <v>83034853</v>
      </c>
      <c r="D12" s="250" t="s">
        <v>184</v>
      </c>
      <c r="E12" s="554"/>
    </row>
    <row r="13" spans="1:5" s="44" customFormat="1" ht="30.6" customHeight="1" x14ac:dyDescent="0.25">
      <c r="A13" s="504"/>
      <c r="B13" s="315" t="s">
        <v>153</v>
      </c>
      <c r="C13" s="221">
        <v>38403331</v>
      </c>
      <c r="D13" s="250" t="s">
        <v>185</v>
      </c>
      <c r="E13" s="555"/>
    </row>
    <row r="14" spans="1:5" s="44" customFormat="1" ht="30.6" customHeight="1" x14ac:dyDescent="0.25">
      <c r="A14" s="504" t="s">
        <v>154</v>
      </c>
      <c r="B14" s="315" t="s">
        <v>155</v>
      </c>
      <c r="C14" s="221">
        <v>160588406</v>
      </c>
      <c r="D14" s="250" t="s">
        <v>186</v>
      </c>
      <c r="E14" s="552" t="s">
        <v>177</v>
      </c>
    </row>
    <row r="15" spans="1:5" s="44" customFormat="1" ht="30.6" customHeight="1" x14ac:dyDescent="0.25">
      <c r="A15" s="504"/>
      <c r="B15" s="315" t="s">
        <v>156</v>
      </c>
      <c r="C15" s="221">
        <v>372658057</v>
      </c>
      <c r="D15" s="250" t="s">
        <v>187</v>
      </c>
      <c r="E15" s="552"/>
    </row>
    <row r="16" spans="1:5" s="44" customFormat="1" ht="30.6" customHeight="1" x14ac:dyDescent="0.25">
      <c r="A16" s="504"/>
      <c r="B16" s="315" t="s">
        <v>157</v>
      </c>
      <c r="C16" s="221">
        <v>144945699</v>
      </c>
      <c r="D16" s="250" t="s">
        <v>188</v>
      </c>
      <c r="E16" s="552"/>
    </row>
    <row r="17" spans="1:5" s="44" customFormat="1" ht="30.6" customHeight="1" x14ac:dyDescent="0.25">
      <c r="A17" s="504"/>
      <c r="B17" s="315" t="s">
        <v>158</v>
      </c>
      <c r="C17" s="221">
        <v>240461325</v>
      </c>
      <c r="D17" s="250" t="s">
        <v>189</v>
      </c>
      <c r="E17" s="552"/>
    </row>
    <row r="18" spans="1:5" s="44" customFormat="1" ht="30.6" customHeight="1" x14ac:dyDescent="0.25">
      <c r="A18" s="504"/>
      <c r="B18" s="316" t="s">
        <v>513</v>
      </c>
      <c r="C18" s="221">
        <v>130505149</v>
      </c>
      <c r="D18" s="250" t="s">
        <v>190</v>
      </c>
      <c r="E18" s="552"/>
    </row>
    <row r="19" spans="1:5" s="44" customFormat="1" ht="30.6" customHeight="1" x14ac:dyDescent="0.25">
      <c r="A19" s="298" t="s">
        <v>159</v>
      </c>
      <c r="B19" s="315" t="s">
        <v>160</v>
      </c>
      <c r="C19" s="221">
        <v>11946113</v>
      </c>
      <c r="D19" s="250" t="s">
        <v>191</v>
      </c>
      <c r="E19" s="250" t="s">
        <v>443</v>
      </c>
    </row>
    <row r="20" spans="1:5" s="44" customFormat="1" ht="24" customHeight="1" x14ac:dyDescent="0.25">
      <c r="A20" s="557" t="s">
        <v>161</v>
      </c>
      <c r="B20" s="558"/>
      <c r="C20" s="317">
        <f>SUM(C6:C19)</f>
        <v>2217796197</v>
      </c>
      <c r="D20" s="551" t="s">
        <v>48</v>
      </c>
      <c r="E20" s="551"/>
    </row>
    <row r="21" spans="1:5" ht="15.6" x14ac:dyDescent="0.25">
      <c r="B21" s="45" t="s">
        <v>162</v>
      </c>
    </row>
  </sheetData>
  <mergeCells count="13">
    <mergeCell ref="D4:E4"/>
    <mergeCell ref="A2:E2"/>
    <mergeCell ref="A1:E1"/>
    <mergeCell ref="D20:E20"/>
    <mergeCell ref="E14:E18"/>
    <mergeCell ref="E10:E13"/>
    <mergeCell ref="E6:E9"/>
    <mergeCell ref="D5:E5"/>
    <mergeCell ref="A20:B20"/>
    <mergeCell ref="A5:B5"/>
    <mergeCell ref="A6:A9"/>
    <mergeCell ref="A10:A13"/>
    <mergeCell ref="A14:A18"/>
  </mergeCells>
  <printOptions horizontalCentered="1"/>
  <pageMargins left="0" right="0" top="0.5" bottom="0" header="0.25" footer="0"/>
  <pageSetup paperSize="9" scale="99" firstPageNumber="28" orientation="landscape" useFirstPageNumber="1" r:id="rId1"/>
  <headerFooter differentOddEven="1">
    <oddFooter>&amp;C&amp;P</oddFooter>
    <evenFooter>&amp;C&amp;P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sheetPr>
  <dimension ref="A1:F15"/>
  <sheetViews>
    <sheetView rightToLeft="1" view="pageBreakPreview" topLeftCell="A7" zoomScaleNormal="100" zoomScaleSheetLayoutView="100" workbookViewId="0">
      <selection activeCell="A3" sqref="A3:F4"/>
    </sheetView>
  </sheetViews>
  <sheetFormatPr defaultRowHeight="13.2" x14ac:dyDescent="0.25"/>
  <cols>
    <col min="1" max="1" width="22.44140625" customWidth="1"/>
    <col min="2" max="2" width="11.33203125" customWidth="1"/>
    <col min="3" max="3" width="12.33203125" customWidth="1"/>
    <col min="4" max="4" width="11.6640625" customWidth="1"/>
    <col min="5" max="5" width="10.5546875" customWidth="1"/>
    <col min="6" max="6" width="31.6640625" customWidth="1"/>
  </cols>
  <sheetData>
    <row r="1" spans="1:6" ht="36" customHeight="1" x14ac:dyDescent="0.25">
      <c r="A1" s="561" t="s">
        <v>506</v>
      </c>
      <c r="B1" s="561"/>
      <c r="C1" s="561"/>
      <c r="D1" s="561"/>
      <c r="E1" s="561"/>
      <c r="F1" s="561"/>
    </row>
    <row r="2" spans="1:6" ht="34.200000000000003" customHeight="1" x14ac:dyDescent="0.25">
      <c r="A2" s="560" t="s">
        <v>499</v>
      </c>
      <c r="B2" s="560"/>
      <c r="C2" s="560"/>
      <c r="D2" s="560"/>
      <c r="E2" s="560"/>
      <c r="F2" s="560"/>
    </row>
    <row r="3" spans="1:6" ht="18.600000000000001" customHeight="1" x14ac:dyDescent="0.3">
      <c r="A3" s="151" t="s">
        <v>531</v>
      </c>
      <c r="B3" s="325"/>
      <c r="C3" s="325"/>
      <c r="D3" s="325"/>
      <c r="E3" s="325"/>
      <c r="F3" s="324" t="s">
        <v>532</v>
      </c>
    </row>
    <row r="4" spans="1:6" ht="25.2" customHeight="1" x14ac:dyDescent="0.3">
      <c r="A4" s="197" t="s">
        <v>125</v>
      </c>
      <c r="B4" s="346"/>
      <c r="C4" s="347"/>
      <c r="D4" s="347"/>
      <c r="E4" s="347"/>
      <c r="F4" s="358" t="s">
        <v>469</v>
      </c>
    </row>
    <row r="5" spans="1:6" s="40" customFormat="1" ht="57.6" customHeight="1" x14ac:dyDescent="0.25">
      <c r="A5" s="376" t="s">
        <v>126</v>
      </c>
      <c r="B5" s="202">
        <v>2021</v>
      </c>
      <c r="C5" s="202">
        <v>2022</v>
      </c>
      <c r="D5" s="203">
        <v>2023</v>
      </c>
      <c r="E5" s="200">
        <v>2024</v>
      </c>
      <c r="F5" s="204" t="s">
        <v>438</v>
      </c>
    </row>
    <row r="6" spans="1:6" s="40" customFormat="1" ht="45" customHeight="1" x14ac:dyDescent="0.25">
      <c r="A6" s="374" t="s">
        <v>127</v>
      </c>
      <c r="B6" s="356">
        <v>1492</v>
      </c>
      <c r="C6" s="356">
        <v>218</v>
      </c>
      <c r="D6" s="356">
        <v>116.846</v>
      </c>
      <c r="E6" s="357">
        <v>90</v>
      </c>
      <c r="F6" s="371" t="s">
        <v>135</v>
      </c>
    </row>
    <row r="7" spans="1:6" s="40" customFormat="1" ht="45" customHeight="1" x14ac:dyDescent="0.25">
      <c r="A7" s="374" t="s">
        <v>128</v>
      </c>
      <c r="B7" s="356">
        <v>2183</v>
      </c>
      <c r="C7" s="356">
        <v>14403</v>
      </c>
      <c r="D7" s="356">
        <v>20368.856</v>
      </c>
      <c r="E7" s="357">
        <v>19843</v>
      </c>
      <c r="F7" s="371" t="s">
        <v>456</v>
      </c>
    </row>
    <row r="8" spans="1:6" s="40" customFormat="1" ht="45" customHeight="1" x14ac:dyDescent="0.25">
      <c r="A8" s="374" t="s">
        <v>129</v>
      </c>
      <c r="B8" s="356">
        <v>584</v>
      </c>
      <c r="C8" s="356">
        <v>2228</v>
      </c>
      <c r="D8" s="356">
        <v>1201.3119999999999</v>
      </c>
      <c r="E8" s="357">
        <v>2199</v>
      </c>
      <c r="F8" s="372" t="s">
        <v>439</v>
      </c>
    </row>
    <row r="9" spans="1:6" s="40" customFormat="1" ht="45" customHeight="1" x14ac:dyDescent="0.25">
      <c r="A9" s="374" t="s">
        <v>130</v>
      </c>
      <c r="B9" s="356">
        <v>20185</v>
      </c>
      <c r="C9" s="356">
        <v>35885</v>
      </c>
      <c r="D9" s="356">
        <v>36315.476999999999</v>
      </c>
      <c r="E9" s="357">
        <v>43593</v>
      </c>
      <c r="F9" s="357" t="s">
        <v>440</v>
      </c>
    </row>
    <row r="10" spans="1:6" s="40" customFormat="1" ht="45" customHeight="1" x14ac:dyDescent="0.25">
      <c r="A10" s="374" t="s">
        <v>131</v>
      </c>
      <c r="B10" s="356">
        <v>157</v>
      </c>
      <c r="C10" s="356">
        <v>357</v>
      </c>
      <c r="D10" s="356">
        <v>1002.65</v>
      </c>
      <c r="E10" s="357">
        <v>1197</v>
      </c>
      <c r="F10" s="357" t="s">
        <v>136</v>
      </c>
    </row>
    <row r="11" spans="1:6" s="40" customFormat="1" ht="45" customHeight="1" x14ac:dyDescent="0.25">
      <c r="A11" s="374" t="s">
        <v>132</v>
      </c>
      <c r="B11" s="356">
        <v>95</v>
      </c>
      <c r="C11" s="356">
        <v>1732</v>
      </c>
      <c r="D11" s="356">
        <v>603.39599999999996</v>
      </c>
      <c r="E11" s="357">
        <v>2</v>
      </c>
      <c r="F11" s="357" t="s">
        <v>137</v>
      </c>
    </row>
    <row r="12" spans="1:6" s="40" customFormat="1" ht="45" customHeight="1" x14ac:dyDescent="0.25">
      <c r="A12" s="374" t="s">
        <v>133</v>
      </c>
      <c r="B12" s="356">
        <v>3630</v>
      </c>
      <c r="C12" s="356">
        <v>7934</v>
      </c>
      <c r="D12" s="356">
        <v>11838.628000000001</v>
      </c>
      <c r="E12" s="357">
        <v>17445</v>
      </c>
      <c r="F12" s="357" t="s">
        <v>138</v>
      </c>
    </row>
    <row r="13" spans="1:6" s="40" customFormat="1" ht="45" customHeight="1" x14ac:dyDescent="0.25">
      <c r="A13" s="374" t="s">
        <v>134</v>
      </c>
      <c r="B13" s="356">
        <v>62959</v>
      </c>
      <c r="C13" s="356">
        <v>81274</v>
      </c>
      <c r="D13" s="356">
        <v>103386.391</v>
      </c>
      <c r="E13" s="357">
        <v>112425</v>
      </c>
      <c r="F13" s="357" t="s">
        <v>139</v>
      </c>
    </row>
    <row r="14" spans="1:6" s="40" customFormat="1" ht="45" customHeight="1" x14ac:dyDescent="0.25">
      <c r="A14" s="375" t="s">
        <v>19</v>
      </c>
      <c r="B14" s="357">
        <f t="shared" ref="B14:E14" si="0">SUM(B6:B13)</f>
        <v>91285</v>
      </c>
      <c r="C14" s="357">
        <f t="shared" si="0"/>
        <v>144031</v>
      </c>
      <c r="D14" s="357">
        <f t="shared" si="0"/>
        <v>174833.55600000001</v>
      </c>
      <c r="E14" s="357">
        <f t="shared" si="0"/>
        <v>196794</v>
      </c>
      <c r="F14" s="357" t="s">
        <v>48</v>
      </c>
    </row>
    <row r="15" spans="1:6" x14ac:dyDescent="0.25">
      <c r="A15" s="319"/>
      <c r="B15" s="319"/>
      <c r="C15" s="319"/>
      <c r="D15" s="319"/>
      <c r="E15" s="319"/>
      <c r="F15" s="319"/>
    </row>
  </sheetData>
  <mergeCells count="2">
    <mergeCell ref="A2:F2"/>
    <mergeCell ref="A1:F1"/>
  </mergeCells>
  <printOptions horizontalCentered="1"/>
  <pageMargins left="0" right="0" top="0.5" bottom="0" header="0.25" footer="0"/>
  <pageSetup paperSize="9" scale="98" firstPageNumber="29" orientation="portrait" useFirstPageNumber="1" r:id="rId1"/>
  <headerFooter differentOddEven="1">
    <oddFooter>&amp;C&amp;P</oddFooter>
    <evenFooter>&amp;C&amp;P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I22"/>
  <sheetViews>
    <sheetView rightToLeft="1" view="pageBreakPreview" zoomScale="99" zoomScaleNormal="80" zoomScaleSheetLayoutView="99" workbookViewId="0">
      <selection activeCell="G25" sqref="G25"/>
    </sheetView>
  </sheetViews>
  <sheetFormatPr defaultColWidth="8.88671875" defaultRowHeight="13.2" x14ac:dyDescent="0.25"/>
  <cols>
    <col min="1" max="1" width="46.88671875" style="56" customWidth="1"/>
    <col min="2" max="4" width="12.77734375" style="54" customWidth="1"/>
    <col min="5" max="5" width="13.6640625" style="54" customWidth="1"/>
    <col min="6" max="6" width="13.88671875" style="54" customWidth="1"/>
    <col min="7" max="7" width="56.109375" style="54" customWidth="1"/>
    <col min="8" max="9" width="14.6640625" style="54" bestFit="1" customWidth="1"/>
    <col min="10" max="16384" width="8.88671875" style="54"/>
  </cols>
  <sheetData>
    <row r="1" spans="1:9" ht="26.4" customHeight="1" x14ac:dyDescent="0.25">
      <c r="A1" s="394" t="s">
        <v>497</v>
      </c>
      <c r="B1" s="394"/>
      <c r="C1" s="394"/>
      <c r="D1" s="394"/>
      <c r="E1" s="393" t="s">
        <v>497</v>
      </c>
      <c r="F1" s="393"/>
      <c r="G1" s="393"/>
    </row>
    <row r="2" spans="1:9" ht="37.799999999999997" customHeight="1" x14ac:dyDescent="0.25">
      <c r="A2" s="391" t="s">
        <v>521</v>
      </c>
      <c r="B2" s="391"/>
      <c r="C2" s="391"/>
      <c r="D2" s="391"/>
      <c r="E2" s="392" t="s">
        <v>520</v>
      </c>
      <c r="F2" s="392"/>
      <c r="G2" s="392"/>
      <c r="H2" s="293"/>
      <c r="I2" s="293"/>
    </row>
    <row r="3" spans="1:9" ht="17.399999999999999" customHeight="1" x14ac:dyDescent="0.3">
      <c r="A3" s="136" t="s">
        <v>525</v>
      </c>
      <c r="B3" s="100"/>
      <c r="C3" s="100"/>
      <c r="D3" s="100"/>
      <c r="E3" s="100"/>
      <c r="G3" s="321" t="s">
        <v>392</v>
      </c>
      <c r="H3" s="116"/>
    </row>
    <row r="4" spans="1:9" s="55" customFormat="1" ht="46.8" customHeight="1" x14ac:dyDescent="0.25">
      <c r="A4" s="162" t="s">
        <v>51</v>
      </c>
      <c r="B4" s="162">
        <v>2021</v>
      </c>
      <c r="C4" s="162">
        <v>2022</v>
      </c>
      <c r="D4" s="162">
        <v>2023</v>
      </c>
      <c r="E4" s="162">
        <v>2024</v>
      </c>
      <c r="F4" s="163" t="s">
        <v>457</v>
      </c>
      <c r="G4" s="164" t="s">
        <v>398</v>
      </c>
    </row>
    <row r="5" spans="1:9" s="55" customFormat="1" ht="45" customHeight="1" x14ac:dyDescent="0.25">
      <c r="A5" s="114" t="s">
        <v>52</v>
      </c>
      <c r="B5" s="118">
        <v>75</v>
      </c>
      <c r="C5" s="118">
        <v>75</v>
      </c>
      <c r="D5" s="118">
        <v>71</v>
      </c>
      <c r="E5" s="119">
        <v>72</v>
      </c>
      <c r="F5" s="120">
        <f>((E5/D5)-1)*100</f>
        <v>1.4084507042253502</v>
      </c>
      <c r="G5" s="115" t="s">
        <v>64</v>
      </c>
    </row>
    <row r="6" spans="1:9" s="55" customFormat="1" ht="45" customHeight="1" x14ac:dyDescent="0.25">
      <c r="A6" s="114" t="s">
        <v>53</v>
      </c>
      <c r="B6" s="121">
        <v>127571864</v>
      </c>
      <c r="C6" s="121">
        <v>139575645</v>
      </c>
      <c r="D6" s="121">
        <v>157219455</v>
      </c>
      <c r="E6" s="122">
        <v>165630355</v>
      </c>
      <c r="F6" s="120">
        <f t="shared" ref="F6:F16" si="0">((E6/D6)-1)*100</f>
        <v>5.3497832059015815</v>
      </c>
      <c r="G6" s="135" t="s">
        <v>65</v>
      </c>
    </row>
    <row r="7" spans="1:9" s="55" customFormat="1" ht="45" customHeight="1" x14ac:dyDescent="0.25">
      <c r="A7" s="114" t="s">
        <v>54</v>
      </c>
      <c r="B7" s="121">
        <v>86106907</v>
      </c>
      <c r="C7" s="121">
        <v>115530134</v>
      </c>
      <c r="D7" s="121">
        <v>94389256</v>
      </c>
      <c r="E7" s="122">
        <v>96645120</v>
      </c>
      <c r="F7" s="120">
        <f t="shared" si="0"/>
        <v>2.3899584503558335</v>
      </c>
      <c r="G7" s="115" t="s">
        <v>66</v>
      </c>
    </row>
    <row r="8" spans="1:9" s="55" customFormat="1" ht="45" customHeight="1" x14ac:dyDescent="0.25">
      <c r="A8" s="114" t="s">
        <v>55</v>
      </c>
      <c r="B8" s="121">
        <v>53469510</v>
      </c>
      <c r="C8" s="121">
        <v>56283999</v>
      </c>
      <c r="D8" s="121">
        <v>63930325</v>
      </c>
      <c r="E8" s="122">
        <v>67468788</v>
      </c>
      <c r="F8" s="120">
        <f t="shared" si="0"/>
        <v>5.5348740992635426</v>
      </c>
      <c r="G8" s="115" t="s">
        <v>67</v>
      </c>
    </row>
    <row r="9" spans="1:9" s="55" customFormat="1" ht="45" customHeight="1" x14ac:dyDescent="0.25">
      <c r="A9" s="114" t="s">
        <v>56</v>
      </c>
      <c r="B9" s="121">
        <v>39065140</v>
      </c>
      <c r="C9" s="121">
        <v>21490663</v>
      </c>
      <c r="D9" s="121">
        <v>59133654</v>
      </c>
      <c r="E9" s="123">
        <v>59723047</v>
      </c>
      <c r="F9" s="120">
        <f t="shared" si="0"/>
        <v>0.9967133098184755</v>
      </c>
      <c r="G9" s="115" t="s">
        <v>68</v>
      </c>
    </row>
    <row r="10" spans="1:9" s="55" customFormat="1" ht="45" customHeight="1" x14ac:dyDescent="0.25">
      <c r="A10" s="114" t="s">
        <v>57</v>
      </c>
      <c r="B10" s="121">
        <v>2399817</v>
      </c>
      <c r="C10" s="121">
        <v>2554848</v>
      </c>
      <c r="D10" s="121">
        <v>3696545</v>
      </c>
      <c r="E10" s="124">
        <v>9262188</v>
      </c>
      <c r="F10" s="120">
        <f t="shared" si="0"/>
        <v>150.5633774240541</v>
      </c>
      <c r="G10" s="135" t="s">
        <v>69</v>
      </c>
    </row>
    <row r="11" spans="1:9" s="55" customFormat="1" ht="45" customHeight="1" x14ac:dyDescent="0.25">
      <c r="A11" s="114" t="s">
        <v>58</v>
      </c>
      <c r="B11" s="121">
        <v>7494</v>
      </c>
      <c r="C11" s="125">
        <v>19423</v>
      </c>
      <c r="D11" s="126">
        <v>19364.249112000001</v>
      </c>
      <c r="E11" s="127">
        <v>25985</v>
      </c>
      <c r="F11" s="120">
        <f t="shared" si="0"/>
        <v>34.190589315942674</v>
      </c>
      <c r="G11" s="135" t="s">
        <v>70</v>
      </c>
    </row>
    <row r="12" spans="1:9" s="55" customFormat="1" ht="45" customHeight="1" x14ac:dyDescent="0.25">
      <c r="A12" s="114" t="s">
        <v>478</v>
      </c>
      <c r="B12" s="121">
        <v>19860</v>
      </c>
      <c r="C12" s="121">
        <v>18818</v>
      </c>
      <c r="D12" s="121">
        <v>20725</v>
      </c>
      <c r="E12" s="125">
        <v>32107</v>
      </c>
      <c r="F12" s="120">
        <f t="shared" si="0"/>
        <v>54.919179734620016</v>
      </c>
      <c r="G12" s="115" t="s">
        <v>476</v>
      </c>
    </row>
    <row r="13" spans="1:9" s="55" customFormat="1" ht="45" customHeight="1" x14ac:dyDescent="0.25">
      <c r="A13" s="114" t="s">
        <v>479</v>
      </c>
      <c r="B13" s="121">
        <v>8389</v>
      </c>
      <c r="C13" s="121">
        <v>7552</v>
      </c>
      <c r="D13" s="121">
        <v>6896</v>
      </c>
      <c r="E13" s="125">
        <v>8558</v>
      </c>
      <c r="F13" s="120">
        <f t="shared" si="0"/>
        <v>24.100928074245932</v>
      </c>
      <c r="G13" s="115" t="s">
        <v>71</v>
      </c>
    </row>
    <row r="14" spans="1:9" s="55" customFormat="1" ht="45" customHeight="1" x14ac:dyDescent="0.25">
      <c r="A14" s="114" t="s">
        <v>59</v>
      </c>
      <c r="B14" s="121">
        <v>154150</v>
      </c>
      <c r="C14" s="121">
        <v>199626</v>
      </c>
      <c r="D14" s="121">
        <v>179920</v>
      </c>
      <c r="E14" s="125">
        <v>197581</v>
      </c>
      <c r="F14" s="120">
        <f t="shared" si="0"/>
        <v>9.8160293463761761</v>
      </c>
      <c r="G14" s="115" t="s">
        <v>72</v>
      </c>
    </row>
    <row r="15" spans="1:9" s="55" customFormat="1" ht="45" customHeight="1" x14ac:dyDescent="0.25">
      <c r="A15" s="114" t="s">
        <v>60</v>
      </c>
      <c r="B15" s="121">
        <v>1831</v>
      </c>
      <c r="C15" s="121">
        <v>2195</v>
      </c>
      <c r="D15" s="297">
        <v>2139</v>
      </c>
      <c r="E15" s="125">
        <v>2218</v>
      </c>
      <c r="F15" s="120">
        <f t="shared" si="0"/>
        <v>3.693314633006084</v>
      </c>
      <c r="G15" s="115" t="s">
        <v>73</v>
      </c>
    </row>
    <row r="16" spans="1:9" s="55" customFormat="1" ht="45" customHeight="1" x14ac:dyDescent="0.25">
      <c r="A16" s="114" t="s">
        <v>488</v>
      </c>
      <c r="B16" s="72">
        <v>91287</v>
      </c>
      <c r="C16" s="72">
        <v>144031</v>
      </c>
      <c r="D16" s="72">
        <v>174833.55600000001</v>
      </c>
      <c r="E16" s="125">
        <v>196794</v>
      </c>
      <c r="F16" s="120">
        <f t="shared" si="0"/>
        <v>12.560771800580417</v>
      </c>
      <c r="G16" s="115" t="s">
        <v>487</v>
      </c>
    </row>
    <row r="17" spans="1:7" s="251" customFormat="1" ht="9.6" customHeight="1" x14ac:dyDescent="0.2"/>
    <row r="18" spans="1:7" s="251" customFormat="1" ht="9.6" customHeight="1" x14ac:dyDescent="0.2">
      <c r="A18" s="253" t="s">
        <v>199</v>
      </c>
      <c r="B18" s="254"/>
      <c r="C18" s="254"/>
      <c r="D18" s="254"/>
      <c r="E18" s="254"/>
      <c r="F18" s="255"/>
      <c r="G18" s="117" t="s">
        <v>74</v>
      </c>
    </row>
    <row r="19" spans="1:7" s="251" customFormat="1" ht="9.6" customHeight="1" x14ac:dyDescent="0.25">
      <c r="A19" s="256" t="s">
        <v>61</v>
      </c>
      <c r="B19" s="257"/>
      <c r="C19" s="257"/>
      <c r="D19" s="257"/>
      <c r="E19" s="257"/>
      <c r="F19" s="258"/>
      <c r="G19" s="117" t="s">
        <v>77</v>
      </c>
    </row>
    <row r="20" spans="1:7" s="251" customFormat="1" ht="9.6" customHeight="1" x14ac:dyDescent="0.25">
      <c r="A20" s="259" t="s">
        <v>62</v>
      </c>
      <c r="B20" s="257"/>
      <c r="C20" s="257"/>
      <c r="D20" s="257"/>
      <c r="E20" s="257"/>
      <c r="G20" s="117" t="s">
        <v>76</v>
      </c>
    </row>
    <row r="21" spans="1:7" s="251" customFormat="1" ht="9.6" customHeight="1" x14ac:dyDescent="0.25">
      <c r="A21" s="259" t="s">
        <v>63</v>
      </c>
      <c r="B21" s="257"/>
      <c r="C21" s="257"/>
      <c r="D21" s="257"/>
      <c r="E21" s="257"/>
      <c r="G21" s="117" t="s">
        <v>78</v>
      </c>
    </row>
    <row r="22" spans="1:7" ht="24" customHeight="1" x14ac:dyDescent="0.25">
      <c r="A22" s="383" t="s">
        <v>477</v>
      </c>
      <c r="B22" s="383"/>
      <c r="C22" s="384"/>
      <c r="D22" s="384"/>
      <c r="E22" s="384"/>
      <c r="F22" s="385"/>
      <c r="G22" s="386" t="s">
        <v>75</v>
      </c>
    </row>
  </sheetData>
  <mergeCells count="4">
    <mergeCell ref="A2:D2"/>
    <mergeCell ref="E2:G2"/>
    <mergeCell ref="E1:G1"/>
    <mergeCell ref="A1:D1"/>
  </mergeCells>
  <printOptions horizontalCentered="1"/>
  <pageMargins left="0.5" right="0.5" top="0.5" bottom="0.5" header="0.25" footer="0.25"/>
  <pageSetup paperSize="9" firstPageNumber="10" fitToHeight="0" orientation="portrait" useFirstPageNumber="1" r:id="rId1"/>
  <headerFooter differentOddEven="1">
    <oddFooter>&amp;C&amp;P</oddFooter>
    <evenFooter>&amp;C&amp;P</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H24"/>
  <sheetViews>
    <sheetView rightToLeft="1" view="pageBreakPreview" topLeftCell="A13" zoomScale="90" zoomScaleNormal="100" zoomScaleSheetLayoutView="90" workbookViewId="0">
      <selection activeCell="D1" sqref="D1:F1"/>
    </sheetView>
  </sheetViews>
  <sheetFormatPr defaultColWidth="9.109375" defaultRowHeight="15" x14ac:dyDescent="0.25"/>
  <cols>
    <col min="1" max="1" width="40.109375" style="57" customWidth="1"/>
    <col min="2" max="2" width="22.21875" style="42" customWidth="1"/>
    <col min="3" max="3" width="25.88671875" style="42" customWidth="1"/>
    <col min="4" max="4" width="19.88671875" style="42" customWidth="1"/>
    <col min="5" max="5" width="18.77734375" style="42" customWidth="1"/>
    <col min="6" max="6" width="48.6640625" style="42" customWidth="1"/>
    <col min="7" max="16384" width="9.109375" style="42"/>
  </cols>
  <sheetData>
    <row r="1" spans="1:8" ht="34.799999999999997" customHeight="1" x14ac:dyDescent="0.25">
      <c r="A1" s="398" t="s">
        <v>498</v>
      </c>
      <c r="B1" s="398"/>
      <c r="C1" s="398"/>
      <c r="D1" s="401" t="s">
        <v>498</v>
      </c>
      <c r="E1" s="401"/>
      <c r="F1" s="401"/>
      <c r="G1" s="128"/>
    </row>
    <row r="2" spans="1:8" ht="52.2" customHeight="1" x14ac:dyDescent="0.25">
      <c r="A2" s="399" t="s">
        <v>543</v>
      </c>
      <c r="B2" s="399"/>
      <c r="C2" s="399"/>
      <c r="D2" s="399" t="s">
        <v>515</v>
      </c>
      <c r="E2" s="399"/>
      <c r="F2" s="399"/>
    </row>
    <row r="3" spans="1:8" ht="25.05" customHeight="1" x14ac:dyDescent="0.3">
      <c r="A3" s="326" t="s">
        <v>507</v>
      </c>
      <c r="B3" s="341"/>
      <c r="C3" s="327"/>
      <c r="D3" s="397" t="s">
        <v>508</v>
      </c>
      <c r="E3" s="397"/>
      <c r="F3" s="397"/>
    </row>
    <row r="4" spans="1:8" ht="19.8" customHeight="1" x14ac:dyDescent="0.3">
      <c r="A4" s="323" t="s">
        <v>79</v>
      </c>
      <c r="B4" s="328"/>
      <c r="C4" s="329"/>
      <c r="D4" s="396" t="s">
        <v>142</v>
      </c>
      <c r="E4" s="396"/>
      <c r="F4" s="396"/>
      <c r="G4" s="191"/>
      <c r="H4" s="191"/>
    </row>
    <row r="5" spans="1:8" ht="31.8" customHeight="1" x14ac:dyDescent="0.25">
      <c r="A5" s="165" t="s">
        <v>80</v>
      </c>
      <c r="B5" s="165">
        <v>2021</v>
      </c>
      <c r="C5" s="165">
        <v>2022</v>
      </c>
      <c r="D5" s="166">
        <v>2023</v>
      </c>
      <c r="E5" s="166">
        <v>2024</v>
      </c>
      <c r="F5" s="223" t="s">
        <v>140</v>
      </c>
    </row>
    <row r="6" spans="1:8" ht="25.05" customHeight="1" x14ac:dyDescent="0.25">
      <c r="A6" s="71" t="s">
        <v>81</v>
      </c>
      <c r="B6" s="72">
        <v>25600592</v>
      </c>
      <c r="C6" s="124">
        <v>28919785</v>
      </c>
      <c r="D6" s="186">
        <v>34781374</v>
      </c>
      <c r="E6" s="187">
        <v>31993004</v>
      </c>
      <c r="F6" s="73" t="s">
        <v>91</v>
      </c>
    </row>
    <row r="7" spans="1:8" ht="25.05" customHeight="1" x14ac:dyDescent="0.25">
      <c r="A7" s="71" t="s">
        <v>82</v>
      </c>
      <c r="B7" s="72">
        <v>50161947</v>
      </c>
      <c r="C7" s="124">
        <v>79289724</v>
      </c>
      <c r="D7" s="186">
        <v>53550237</v>
      </c>
      <c r="E7" s="187">
        <v>58256791</v>
      </c>
      <c r="F7" s="115" t="s">
        <v>92</v>
      </c>
    </row>
    <row r="8" spans="1:8" ht="25.05" customHeight="1" x14ac:dyDescent="0.25">
      <c r="A8" s="74" t="s">
        <v>83</v>
      </c>
      <c r="B8" s="72">
        <v>6998587</v>
      </c>
      <c r="C8" s="124">
        <v>4669969</v>
      </c>
      <c r="D8" s="186">
        <v>4674646</v>
      </c>
      <c r="E8" s="187">
        <v>2909529</v>
      </c>
      <c r="F8" s="115" t="s">
        <v>93</v>
      </c>
    </row>
    <row r="9" spans="1:8" ht="25.05" customHeight="1" x14ac:dyDescent="0.25">
      <c r="A9" s="71" t="s">
        <v>84</v>
      </c>
      <c r="B9" s="72">
        <v>3345781</v>
      </c>
      <c r="C9" s="124">
        <v>2650656</v>
      </c>
      <c r="D9" s="186">
        <v>1382999</v>
      </c>
      <c r="E9" s="187">
        <v>3485796</v>
      </c>
      <c r="F9" s="115" t="s">
        <v>41</v>
      </c>
    </row>
    <row r="10" spans="1:8" s="227" customFormat="1" ht="25.05" customHeight="1" x14ac:dyDescent="0.25">
      <c r="A10" s="228" t="s">
        <v>473</v>
      </c>
      <c r="B10" s="349">
        <v>86106907</v>
      </c>
      <c r="C10" s="350">
        <v>115530134</v>
      </c>
      <c r="D10" s="225">
        <v>94389256</v>
      </c>
      <c r="E10" s="224">
        <v>96645120</v>
      </c>
      <c r="F10" s="226" t="s">
        <v>475</v>
      </c>
    </row>
    <row r="11" spans="1:8" ht="25.05" customHeight="1" x14ac:dyDescent="0.25">
      <c r="A11" s="75" t="s">
        <v>85</v>
      </c>
      <c r="B11" s="72">
        <v>39065140</v>
      </c>
      <c r="C11" s="124">
        <v>21490663</v>
      </c>
      <c r="D11" s="186">
        <v>59133654</v>
      </c>
      <c r="E11" s="187">
        <v>59723047</v>
      </c>
      <c r="F11" s="115" t="s">
        <v>94</v>
      </c>
    </row>
    <row r="12" spans="1:8" ht="25.05" customHeight="1" x14ac:dyDescent="0.25">
      <c r="A12" s="71" t="s">
        <v>86</v>
      </c>
      <c r="B12" s="72">
        <v>2399817</v>
      </c>
      <c r="C12" s="124">
        <v>2554848</v>
      </c>
      <c r="D12" s="186">
        <v>3696545</v>
      </c>
      <c r="E12" s="187">
        <v>9262188</v>
      </c>
      <c r="F12" s="115" t="s">
        <v>95</v>
      </c>
    </row>
    <row r="13" spans="1:8" ht="25.05" customHeight="1" x14ac:dyDescent="0.25">
      <c r="A13" s="167" t="s">
        <v>20</v>
      </c>
      <c r="B13" s="351">
        <v>41464957</v>
      </c>
      <c r="C13" s="352">
        <v>24045511</v>
      </c>
      <c r="D13" s="188">
        <v>62830199</v>
      </c>
      <c r="E13" s="189">
        <v>68985235</v>
      </c>
      <c r="F13" s="115" t="s">
        <v>39</v>
      </c>
    </row>
    <row r="14" spans="1:8" s="230" customFormat="1" ht="25.05" customHeight="1" x14ac:dyDescent="0.25">
      <c r="A14" s="228" t="s">
        <v>472</v>
      </c>
      <c r="B14" s="353">
        <v>127571864</v>
      </c>
      <c r="C14" s="350">
        <v>139575645</v>
      </c>
      <c r="D14" s="225">
        <v>157219455</v>
      </c>
      <c r="E14" s="225">
        <v>165630355</v>
      </c>
      <c r="F14" s="229" t="s">
        <v>474</v>
      </c>
    </row>
    <row r="15" spans="1:8" ht="25.05" customHeight="1" x14ac:dyDescent="0.3">
      <c r="A15" s="101"/>
      <c r="B15" s="102"/>
      <c r="C15" s="102"/>
      <c r="D15" s="102"/>
      <c r="E15" s="102"/>
      <c r="F15" s="102"/>
    </row>
    <row r="16" spans="1:8" ht="52.8" customHeight="1" x14ac:dyDescent="0.25">
      <c r="A16" s="400" t="s">
        <v>516</v>
      </c>
      <c r="B16" s="400"/>
      <c r="C16" s="400"/>
      <c r="D16" s="400" t="s">
        <v>504</v>
      </c>
      <c r="E16" s="400"/>
      <c r="F16" s="400"/>
      <c r="G16" s="138"/>
    </row>
    <row r="17" spans="1:8" ht="57.6" customHeight="1" x14ac:dyDescent="0.3">
      <c r="A17" s="399" t="s">
        <v>503</v>
      </c>
      <c r="B17" s="399"/>
      <c r="C17" s="399"/>
      <c r="D17" s="399" t="s">
        <v>503</v>
      </c>
      <c r="E17" s="399"/>
      <c r="F17" s="399"/>
      <c r="G17" s="137"/>
    </row>
    <row r="18" spans="1:8" ht="28.8" customHeight="1" x14ac:dyDescent="0.3">
      <c r="A18" s="326" t="s">
        <v>509</v>
      </c>
      <c r="B18" s="330"/>
      <c r="C18" s="330"/>
      <c r="D18" s="397" t="s">
        <v>397</v>
      </c>
      <c r="E18" s="397"/>
      <c r="F18" s="397"/>
      <c r="G18" s="191"/>
      <c r="H18" s="191"/>
    </row>
    <row r="19" spans="1:8" ht="18.600000000000001" customHeight="1" x14ac:dyDescent="0.3">
      <c r="A19" s="323" t="s">
        <v>79</v>
      </c>
      <c r="C19" s="329"/>
      <c r="D19" s="395" t="s">
        <v>142</v>
      </c>
      <c r="E19" s="395"/>
      <c r="F19" s="395"/>
      <c r="G19" s="190"/>
      <c r="H19" s="190"/>
    </row>
    <row r="20" spans="1:8" ht="35.4" customHeight="1" x14ac:dyDescent="0.25">
      <c r="A20" s="166" t="s">
        <v>87</v>
      </c>
      <c r="B20" s="165">
        <v>2021</v>
      </c>
      <c r="C20" s="165">
        <v>2022</v>
      </c>
      <c r="D20" s="165">
        <v>2023</v>
      </c>
      <c r="E20" s="165">
        <v>2024</v>
      </c>
      <c r="F20" s="168" t="s">
        <v>141</v>
      </c>
    </row>
    <row r="21" spans="1:8" ht="34.200000000000003" customHeight="1" x14ac:dyDescent="0.25">
      <c r="A21" s="41" t="s">
        <v>88</v>
      </c>
      <c r="B21" s="72">
        <v>3940408</v>
      </c>
      <c r="C21" s="72">
        <v>4196756</v>
      </c>
      <c r="D21" s="72">
        <v>3858597</v>
      </c>
      <c r="E21" s="72">
        <v>4086073</v>
      </c>
      <c r="F21" s="135" t="s">
        <v>96</v>
      </c>
    </row>
    <row r="22" spans="1:8" ht="33.6" customHeight="1" x14ac:dyDescent="0.25">
      <c r="A22" s="41" t="s">
        <v>89</v>
      </c>
      <c r="B22" s="72">
        <v>7050433</v>
      </c>
      <c r="C22" s="72">
        <v>7826640</v>
      </c>
      <c r="D22" s="72">
        <v>11999275</v>
      </c>
      <c r="E22" s="72">
        <v>12076843</v>
      </c>
      <c r="F22" s="161" t="s">
        <v>97</v>
      </c>
    </row>
    <row r="23" spans="1:8" ht="33" customHeight="1" x14ac:dyDescent="0.25">
      <c r="A23" s="41" t="s">
        <v>90</v>
      </c>
      <c r="B23" s="72">
        <v>61048236</v>
      </c>
      <c r="C23" s="72">
        <v>71295876</v>
      </c>
      <c r="D23" s="72">
        <v>77431258</v>
      </c>
      <c r="E23" s="72">
        <v>81998651</v>
      </c>
      <c r="F23" s="161" t="s">
        <v>98</v>
      </c>
    </row>
    <row r="24" spans="1:8" ht="27.6" customHeight="1" x14ac:dyDescent="0.3">
      <c r="A24" s="174" t="s">
        <v>19</v>
      </c>
      <c r="B24" s="351">
        <v>72039077</v>
      </c>
      <c r="C24" s="351">
        <v>83319272</v>
      </c>
      <c r="D24" s="351">
        <v>93289130</v>
      </c>
      <c r="E24" s="351">
        <v>98161567</v>
      </c>
      <c r="F24" s="175" t="s">
        <v>441</v>
      </c>
    </row>
  </sheetData>
  <mergeCells count="12">
    <mergeCell ref="D19:F19"/>
    <mergeCell ref="D4:F4"/>
    <mergeCell ref="D18:F18"/>
    <mergeCell ref="A1:C1"/>
    <mergeCell ref="A2:C2"/>
    <mergeCell ref="D2:F2"/>
    <mergeCell ref="A17:C17"/>
    <mergeCell ref="A16:C16"/>
    <mergeCell ref="D16:F16"/>
    <mergeCell ref="D17:F17"/>
    <mergeCell ref="D3:F3"/>
    <mergeCell ref="D1:F1"/>
  </mergeCells>
  <printOptions horizontalCentered="1"/>
  <pageMargins left="0.5" right="0.5" top="0.5" bottom="0.5" header="0.25" footer="0.25"/>
  <pageSetup paperSize="9" firstPageNumber="12" orientation="portrait" useFirstPageNumber="1" r:id="rId1"/>
  <headerFooter differentOddEven="1">
    <oddFooter>&amp;C&amp;P</oddFooter>
    <evenFooter>&amp;C&amp;P</evenFooter>
  </headerFooter>
  <colBreaks count="1" manualBreakCount="1">
    <brk id="3"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AU34"/>
  <sheetViews>
    <sheetView rightToLeft="1" tabSelected="1" view="pageBreakPreview" topLeftCell="A7" zoomScaleNormal="100" zoomScaleSheetLayoutView="100" workbookViewId="0">
      <selection activeCell="G32" sqref="G32:L32"/>
    </sheetView>
  </sheetViews>
  <sheetFormatPr defaultColWidth="8.88671875" defaultRowHeight="13.8" x14ac:dyDescent="0.25"/>
  <cols>
    <col min="1" max="1" width="11.77734375" style="79" customWidth="1"/>
    <col min="2" max="2" width="15.44140625" style="79" customWidth="1"/>
    <col min="3" max="3" width="14.6640625" style="79" customWidth="1"/>
    <col min="4" max="4" width="12.5546875" style="79" customWidth="1"/>
    <col min="5" max="5" width="18.109375" style="79" customWidth="1"/>
    <col min="6" max="6" width="17.77734375" style="79" customWidth="1"/>
    <col min="7" max="7" width="12.33203125" style="79" customWidth="1"/>
    <col min="8" max="8" width="14" style="79" customWidth="1"/>
    <col min="9" max="9" width="13.33203125" style="79" customWidth="1"/>
    <col min="10" max="10" width="13.77734375" style="79" customWidth="1"/>
    <col min="11" max="11" width="18.88671875" style="79" customWidth="1"/>
    <col min="12" max="12" width="12.77734375" style="78" customWidth="1"/>
    <col min="13" max="16384" width="8.88671875" style="78"/>
  </cols>
  <sheetData>
    <row r="1" spans="1:47" ht="43.8" customHeight="1" x14ac:dyDescent="0.25">
      <c r="A1" s="402" t="s">
        <v>395</v>
      </c>
      <c r="B1" s="402"/>
      <c r="C1" s="402"/>
      <c r="D1" s="402"/>
      <c r="E1" s="402"/>
      <c r="F1" s="402"/>
      <c r="G1" s="402" t="s">
        <v>395</v>
      </c>
      <c r="H1" s="402"/>
      <c r="I1" s="402"/>
      <c r="J1" s="402"/>
      <c r="K1" s="402"/>
      <c r="L1" s="402"/>
      <c r="M1" s="107"/>
      <c r="N1" s="107"/>
      <c r="O1" s="107"/>
      <c r="P1" s="107"/>
      <c r="Q1" s="107"/>
      <c r="R1" s="107"/>
      <c r="S1" s="107"/>
    </row>
    <row r="2" spans="1:47" ht="43.8" customHeight="1" x14ac:dyDescent="0.25">
      <c r="A2" s="403" t="s">
        <v>408</v>
      </c>
      <c r="B2" s="403"/>
      <c r="C2" s="403"/>
      <c r="D2" s="403"/>
      <c r="E2" s="403"/>
      <c r="F2" s="403"/>
      <c r="G2" s="403" t="s">
        <v>408</v>
      </c>
      <c r="H2" s="403"/>
      <c r="I2" s="403"/>
      <c r="J2" s="403"/>
      <c r="K2" s="403"/>
      <c r="L2" s="403"/>
    </row>
    <row r="3" spans="1:47" ht="14.4" customHeight="1" x14ac:dyDescent="0.25">
      <c r="A3" s="404" t="s">
        <v>518</v>
      </c>
      <c r="B3" s="404"/>
      <c r="C3" s="140"/>
      <c r="D3" s="140"/>
      <c r="E3" s="145"/>
      <c r="F3" s="160"/>
      <c r="G3" s="404"/>
      <c r="H3" s="404"/>
      <c r="I3" s="146"/>
      <c r="J3" s="140"/>
      <c r="K3" s="140"/>
      <c r="L3" s="145" t="s">
        <v>517</v>
      </c>
    </row>
    <row r="4" spans="1:47" ht="17.399999999999999" customHeight="1" x14ac:dyDescent="0.25">
      <c r="A4" s="405" t="s">
        <v>283</v>
      </c>
      <c r="B4" s="405" t="s">
        <v>0</v>
      </c>
      <c r="C4" s="571" t="s">
        <v>314</v>
      </c>
      <c r="D4" s="572"/>
      <c r="E4" s="572"/>
      <c r="F4" s="573"/>
      <c r="G4" s="568" t="s">
        <v>315</v>
      </c>
      <c r="H4" s="569"/>
      <c r="I4" s="569"/>
      <c r="J4" s="570"/>
      <c r="K4" s="408" t="s">
        <v>40</v>
      </c>
      <c r="L4" s="411" t="s">
        <v>411</v>
      </c>
    </row>
    <row r="5" spans="1:47" ht="16.2" customHeight="1" x14ac:dyDescent="0.25">
      <c r="A5" s="406"/>
      <c r="B5" s="406"/>
      <c r="C5" s="562" t="s">
        <v>316</v>
      </c>
      <c r="D5" s="563"/>
      <c r="E5" s="563"/>
      <c r="F5" s="564"/>
      <c r="G5" s="565" t="s">
        <v>394</v>
      </c>
      <c r="H5" s="566"/>
      <c r="I5" s="566"/>
      <c r="J5" s="567"/>
      <c r="K5" s="409"/>
      <c r="L5" s="412"/>
    </row>
    <row r="6" spans="1:47" ht="94.8" customHeight="1" x14ac:dyDescent="0.25">
      <c r="A6" s="406"/>
      <c r="B6" s="406"/>
      <c r="C6" s="265" t="s">
        <v>544</v>
      </c>
      <c r="D6" s="265" t="s">
        <v>317</v>
      </c>
      <c r="E6" s="265" t="s">
        <v>318</v>
      </c>
      <c r="F6" s="265" t="s">
        <v>319</v>
      </c>
      <c r="G6" s="265" t="s">
        <v>320</v>
      </c>
      <c r="H6" s="265" t="s">
        <v>321</v>
      </c>
      <c r="I6" s="265" t="s">
        <v>322</v>
      </c>
      <c r="J6" s="265" t="s">
        <v>535</v>
      </c>
      <c r="K6" s="409"/>
      <c r="L6" s="412"/>
    </row>
    <row r="7" spans="1:47" ht="129" customHeight="1" x14ac:dyDescent="0.25">
      <c r="A7" s="407"/>
      <c r="B7" s="407"/>
      <c r="C7" s="354" t="s">
        <v>324</v>
      </c>
      <c r="D7" s="354" t="s">
        <v>325</v>
      </c>
      <c r="E7" s="354" t="s">
        <v>326</v>
      </c>
      <c r="F7" s="354" t="s">
        <v>327</v>
      </c>
      <c r="G7" s="354" t="s">
        <v>409</v>
      </c>
      <c r="H7" s="354" t="s">
        <v>410</v>
      </c>
      <c r="I7" s="354" t="s">
        <v>328</v>
      </c>
      <c r="J7" s="354" t="s">
        <v>323</v>
      </c>
      <c r="K7" s="410"/>
      <c r="L7" s="413"/>
    </row>
    <row r="8" spans="1:47" ht="15" customHeight="1" x14ac:dyDescent="0.25">
      <c r="A8" s="418" t="s">
        <v>38</v>
      </c>
      <c r="B8" s="92" t="s">
        <v>14</v>
      </c>
      <c r="C8" s="141">
        <v>9004271</v>
      </c>
      <c r="D8" s="141">
        <v>0</v>
      </c>
      <c r="E8" s="141">
        <v>9004271</v>
      </c>
      <c r="F8" s="141">
        <v>0</v>
      </c>
      <c r="G8" s="141">
        <v>5086761</v>
      </c>
      <c r="H8" s="141">
        <v>5086761</v>
      </c>
      <c r="I8" s="142">
        <v>56.492757714644526</v>
      </c>
      <c r="J8" s="141">
        <v>3917510</v>
      </c>
      <c r="K8" s="143" t="s">
        <v>329</v>
      </c>
      <c r="L8" s="423" t="s">
        <v>50</v>
      </c>
    </row>
    <row r="9" spans="1:47" ht="15" customHeight="1" x14ac:dyDescent="0.25">
      <c r="A9" s="418"/>
      <c r="B9" s="92" t="s">
        <v>15</v>
      </c>
      <c r="C9" s="141">
        <v>16592313</v>
      </c>
      <c r="D9" s="141">
        <v>0</v>
      </c>
      <c r="E9" s="141">
        <v>16592313</v>
      </c>
      <c r="F9" s="141">
        <v>17256</v>
      </c>
      <c r="G9" s="141">
        <v>8486632</v>
      </c>
      <c r="H9" s="141">
        <v>8503888</v>
      </c>
      <c r="I9" s="142">
        <v>51.251974332933571</v>
      </c>
      <c r="J9" s="141">
        <v>8088425</v>
      </c>
      <c r="K9" s="86" t="s">
        <v>330</v>
      </c>
      <c r="L9" s="423"/>
    </row>
    <row r="10" spans="1:47" ht="15" customHeight="1" x14ac:dyDescent="0.25">
      <c r="A10" s="418"/>
      <c r="B10" s="92" t="s">
        <v>16</v>
      </c>
      <c r="C10" s="141">
        <v>11026695</v>
      </c>
      <c r="D10" s="141">
        <v>0</v>
      </c>
      <c r="E10" s="141">
        <v>11026695</v>
      </c>
      <c r="F10" s="141">
        <v>0</v>
      </c>
      <c r="G10" s="141">
        <v>6550955</v>
      </c>
      <c r="H10" s="141">
        <v>6550955</v>
      </c>
      <c r="I10" s="142">
        <v>59.40995919448212</v>
      </c>
      <c r="J10" s="141">
        <v>4475740</v>
      </c>
      <c r="K10" s="86" t="s">
        <v>331</v>
      </c>
      <c r="L10" s="423"/>
    </row>
    <row r="11" spans="1:47" ht="15" customHeight="1" x14ac:dyDescent="0.25">
      <c r="A11" s="418" t="s">
        <v>204</v>
      </c>
      <c r="B11" s="92" t="s">
        <v>297</v>
      </c>
      <c r="C11" s="141">
        <v>5672931</v>
      </c>
      <c r="D11" s="141">
        <v>0</v>
      </c>
      <c r="E11" s="141">
        <v>5672931</v>
      </c>
      <c r="F11" s="141">
        <v>12640</v>
      </c>
      <c r="G11" s="141">
        <v>2499518</v>
      </c>
      <c r="H11" s="141">
        <v>2512158</v>
      </c>
      <c r="I11" s="142">
        <v>44.283246173803278</v>
      </c>
      <c r="J11" s="141">
        <v>3160773</v>
      </c>
      <c r="K11" s="87" t="s">
        <v>44</v>
      </c>
      <c r="L11" s="423" t="s">
        <v>332</v>
      </c>
    </row>
    <row r="12" spans="1:47" ht="15" customHeight="1" x14ac:dyDescent="0.25">
      <c r="A12" s="418"/>
      <c r="B12" s="92" t="s">
        <v>200</v>
      </c>
      <c r="C12" s="141">
        <v>5247354</v>
      </c>
      <c r="D12" s="141">
        <v>0</v>
      </c>
      <c r="E12" s="141">
        <v>5247354</v>
      </c>
      <c r="F12" s="141">
        <v>0</v>
      </c>
      <c r="G12" s="141">
        <v>3039042</v>
      </c>
      <c r="H12" s="141">
        <v>3039042</v>
      </c>
      <c r="I12" s="142">
        <v>57.915703800429711</v>
      </c>
      <c r="J12" s="141">
        <v>2208312</v>
      </c>
      <c r="K12" s="172" t="s">
        <v>404</v>
      </c>
      <c r="L12" s="423"/>
    </row>
    <row r="13" spans="1:47" s="81" customFormat="1" ht="19.2" customHeight="1" x14ac:dyDescent="0.25">
      <c r="A13" s="418"/>
      <c r="B13" s="92" t="s">
        <v>2</v>
      </c>
      <c r="C13" s="141">
        <v>7167859</v>
      </c>
      <c r="D13" s="141">
        <v>0</v>
      </c>
      <c r="E13" s="141">
        <v>7167859</v>
      </c>
      <c r="F13" s="141">
        <v>4866</v>
      </c>
      <c r="G13" s="141">
        <v>4895496</v>
      </c>
      <c r="H13" s="141">
        <v>4900362</v>
      </c>
      <c r="I13" s="142">
        <v>68.365770029795499</v>
      </c>
      <c r="J13" s="141">
        <v>2267497</v>
      </c>
      <c r="K13" s="172" t="s">
        <v>405</v>
      </c>
      <c r="L13" s="423"/>
      <c r="M13" s="82"/>
      <c r="N13" s="82"/>
      <c r="O13" s="82"/>
      <c r="P13" s="82"/>
      <c r="Q13" s="82"/>
      <c r="R13" s="82"/>
      <c r="S13" s="82"/>
      <c r="T13" s="82"/>
      <c r="U13" s="82"/>
      <c r="V13" s="82"/>
      <c r="W13" s="82"/>
      <c r="X13" s="82"/>
      <c r="Y13" s="82"/>
      <c r="Z13" s="82"/>
      <c r="AA13" s="82"/>
      <c r="AB13" s="82"/>
      <c r="AC13" s="78"/>
      <c r="AD13" s="78"/>
      <c r="AE13" s="78"/>
      <c r="AF13" s="78"/>
      <c r="AG13" s="78"/>
      <c r="AH13" s="78"/>
      <c r="AI13" s="78"/>
      <c r="AJ13" s="78"/>
      <c r="AK13" s="78"/>
      <c r="AL13" s="78"/>
      <c r="AM13" s="78"/>
      <c r="AN13" s="78"/>
      <c r="AO13" s="78"/>
      <c r="AP13" s="78"/>
      <c r="AQ13" s="78"/>
      <c r="AR13" s="78"/>
      <c r="AS13" s="78"/>
      <c r="AT13" s="78"/>
      <c r="AU13" s="78"/>
    </row>
    <row r="14" spans="1:47" ht="30" customHeight="1" x14ac:dyDescent="0.25">
      <c r="A14" s="418"/>
      <c r="B14" s="373" t="s">
        <v>209</v>
      </c>
      <c r="C14" s="366">
        <v>105011</v>
      </c>
      <c r="D14" s="366">
        <v>0</v>
      </c>
      <c r="E14" s="366">
        <v>105011</v>
      </c>
      <c r="F14" s="368">
        <v>0</v>
      </c>
      <c r="G14" s="368">
        <v>-34433</v>
      </c>
      <c r="H14" s="366">
        <v>-34433</v>
      </c>
      <c r="I14" s="369">
        <v>-32.789898201140829</v>
      </c>
      <c r="J14" s="366">
        <v>139444</v>
      </c>
      <c r="K14" s="370" t="s">
        <v>406</v>
      </c>
      <c r="L14" s="423"/>
      <c r="M14" s="82"/>
      <c r="N14" s="82"/>
      <c r="O14" s="82"/>
      <c r="P14" s="82"/>
      <c r="Q14" s="82"/>
      <c r="R14" s="82"/>
      <c r="S14" s="82"/>
      <c r="T14" s="82"/>
      <c r="U14" s="82"/>
      <c r="V14" s="82"/>
      <c r="W14" s="82"/>
      <c r="X14" s="82"/>
      <c r="Y14" s="82"/>
      <c r="Z14" s="82"/>
      <c r="AA14" s="82"/>
      <c r="AB14" s="82"/>
    </row>
    <row r="15" spans="1:47" ht="15" customHeight="1" x14ac:dyDescent="0.25">
      <c r="A15" s="418"/>
      <c r="B15" s="92" t="s">
        <v>1</v>
      </c>
      <c r="C15" s="141">
        <v>7522194</v>
      </c>
      <c r="D15" s="141">
        <v>0</v>
      </c>
      <c r="E15" s="141">
        <v>7522194</v>
      </c>
      <c r="F15" s="144">
        <v>2478</v>
      </c>
      <c r="G15" s="144">
        <v>4414010</v>
      </c>
      <c r="H15" s="141">
        <v>4416488</v>
      </c>
      <c r="I15" s="142">
        <v>58.712763855864395</v>
      </c>
      <c r="J15" s="141">
        <v>3105706</v>
      </c>
      <c r="K15" s="87" t="s">
        <v>45</v>
      </c>
      <c r="L15" s="423"/>
      <c r="M15" s="82"/>
      <c r="N15" s="82"/>
      <c r="O15" s="82"/>
      <c r="P15" s="82"/>
      <c r="Q15" s="82"/>
      <c r="R15" s="82"/>
      <c r="S15" s="82"/>
      <c r="T15" s="82"/>
      <c r="U15" s="82"/>
      <c r="V15" s="82"/>
      <c r="W15" s="82"/>
      <c r="X15" s="82"/>
      <c r="Y15" s="82"/>
      <c r="Z15" s="82"/>
      <c r="AA15" s="82"/>
      <c r="AB15" s="82"/>
    </row>
    <row r="16" spans="1:47" ht="15" customHeight="1" x14ac:dyDescent="0.25">
      <c r="A16" s="418" t="s">
        <v>335</v>
      </c>
      <c r="B16" s="92" t="s">
        <v>7</v>
      </c>
      <c r="C16" s="141">
        <v>7081106</v>
      </c>
      <c r="D16" s="141">
        <v>0</v>
      </c>
      <c r="E16" s="141">
        <v>7081106</v>
      </c>
      <c r="F16" s="144">
        <v>3465</v>
      </c>
      <c r="G16" s="144">
        <v>2610923</v>
      </c>
      <c r="H16" s="141">
        <v>2614388</v>
      </c>
      <c r="I16" s="142">
        <v>36.920616638135343</v>
      </c>
      <c r="J16" s="141">
        <v>4466718</v>
      </c>
      <c r="K16" s="87" t="s">
        <v>293</v>
      </c>
      <c r="L16" s="417" t="s">
        <v>336</v>
      </c>
      <c r="M16" s="82"/>
      <c r="N16" s="82"/>
      <c r="O16" s="82"/>
      <c r="P16" s="82"/>
      <c r="Q16" s="82"/>
      <c r="R16" s="82"/>
      <c r="S16" s="82"/>
      <c r="T16" s="82"/>
      <c r="U16" s="82"/>
      <c r="V16" s="82"/>
      <c r="W16" s="82"/>
      <c r="X16" s="82"/>
      <c r="Y16" s="82"/>
      <c r="Z16" s="82"/>
      <c r="AA16" s="82"/>
      <c r="AB16" s="82"/>
    </row>
    <row r="17" spans="1:28" ht="15" customHeight="1" x14ac:dyDescent="0.25">
      <c r="A17" s="418"/>
      <c r="B17" s="92" t="s">
        <v>8</v>
      </c>
      <c r="C17" s="141">
        <v>5754642</v>
      </c>
      <c r="D17" s="141">
        <v>0</v>
      </c>
      <c r="E17" s="141">
        <v>5754642</v>
      </c>
      <c r="F17" s="144">
        <v>3250</v>
      </c>
      <c r="G17" s="144">
        <v>3159433</v>
      </c>
      <c r="H17" s="141">
        <v>3162683</v>
      </c>
      <c r="I17" s="142">
        <v>54.958814119105938</v>
      </c>
      <c r="J17" s="141">
        <v>2591959</v>
      </c>
      <c r="K17" s="87" t="s">
        <v>47</v>
      </c>
      <c r="L17" s="417"/>
      <c r="M17" s="82"/>
      <c r="N17" s="82"/>
      <c r="O17" s="82"/>
      <c r="P17" s="82"/>
      <c r="Q17" s="82"/>
      <c r="R17" s="82"/>
      <c r="S17" s="82"/>
      <c r="T17" s="82"/>
      <c r="U17" s="82"/>
      <c r="V17" s="82"/>
      <c r="W17" s="82"/>
      <c r="X17" s="82"/>
      <c r="Y17" s="82"/>
      <c r="Z17" s="82"/>
      <c r="AA17" s="82"/>
      <c r="AB17" s="82"/>
    </row>
    <row r="18" spans="1:28" ht="15" customHeight="1" x14ac:dyDescent="0.25">
      <c r="A18" s="418"/>
      <c r="B18" s="92" t="s">
        <v>350</v>
      </c>
      <c r="C18" s="141">
        <v>1702462</v>
      </c>
      <c r="D18" s="141">
        <v>0</v>
      </c>
      <c r="E18" s="141">
        <v>1702462</v>
      </c>
      <c r="F18" s="144">
        <v>2996</v>
      </c>
      <c r="G18" s="144">
        <v>385815</v>
      </c>
      <c r="H18" s="141">
        <v>388811</v>
      </c>
      <c r="I18" s="142">
        <v>22.838160264370071</v>
      </c>
      <c r="J18" s="141">
        <v>1313651</v>
      </c>
      <c r="K18" s="172" t="s">
        <v>412</v>
      </c>
      <c r="L18" s="417"/>
      <c r="M18" s="82"/>
      <c r="N18" s="82"/>
      <c r="O18" s="82"/>
      <c r="P18" s="82"/>
      <c r="Q18" s="82"/>
      <c r="R18" s="82"/>
      <c r="S18" s="82"/>
      <c r="T18" s="82"/>
      <c r="U18" s="82"/>
      <c r="V18" s="82"/>
      <c r="W18" s="82"/>
      <c r="X18" s="82"/>
      <c r="Y18" s="82"/>
      <c r="Z18" s="82"/>
      <c r="AA18" s="82"/>
      <c r="AB18" s="82"/>
    </row>
    <row r="19" spans="1:28" ht="15" customHeight="1" x14ac:dyDescent="0.25">
      <c r="A19" s="418"/>
      <c r="B19" s="92" t="s">
        <v>169</v>
      </c>
      <c r="C19" s="141">
        <v>3195975</v>
      </c>
      <c r="D19" s="141">
        <v>0</v>
      </c>
      <c r="E19" s="141">
        <v>3195975</v>
      </c>
      <c r="F19" s="144">
        <v>3017</v>
      </c>
      <c r="G19" s="144">
        <v>1637762</v>
      </c>
      <c r="H19" s="141">
        <v>1640779</v>
      </c>
      <c r="I19" s="142">
        <v>51.338918483404903</v>
      </c>
      <c r="J19" s="141">
        <v>1555196</v>
      </c>
      <c r="K19" s="87" t="s">
        <v>295</v>
      </c>
      <c r="L19" s="417"/>
      <c r="M19" s="82"/>
      <c r="N19" s="82"/>
      <c r="O19" s="82"/>
      <c r="P19" s="82"/>
      <c r="Q19" s="82"/>
      <c r="R19" s="82"/>
      <c r="S19" s="82"/>
      <c r="T19" s="82"/>
      <c r="U19" s="82"/>
      <c r="V19" s="82"/>
      <c r="W19" s="82"/>
      <c r="X19" s="82"/>
      <c r="Y19" s="82"/>
      <c r="Z19" s="82"/>
      <c r="AA19" s="82"/>
      <c r="AB19" s="82"/>
    </row>
    <row r="20" spans="1:28" ht="15" customHeight="1" x14ac:dyDescent="0.25">
      <c r="A20" s="418"/>
      <c r="B20" s="92" t="s">
        <v>202</v>
      </c>
      <c r="C20" s="141">
        <v>2424693</v>
      </c>
      <c r="D20" s="141">
        <v>0</v>
      </c>
      <c r="E20" s="141">
        <v>2424693</v>
      </c>
      <c r="F20" s="144">
        <v>440</v>
      </c>
      <c r="G20" s="144">
        <v>945044</v>
      </c>
      <c r="H20" s="141">
        <v>945484</v>
      </c>
      <c r="I20" s="142">
        <v>38.993967483718556</v>
      </c>
      <c r="J20" s="141">
        <v>1479209</v>
      </c>
      <c r="K20" s="87" t="s">
        <v>338</v>
      </c>
      <c r="L20" s="417"/>
      <c r="M20" s="82"/>
      <c r="N20" s="82"/>
      <c r="O20" s="82"/>
      <c r="P20" s="82"/>
      <c r="Q20" s="82"/>
      <c r="R20" s="82"/>
      <c r="S20" s="82"/>
      <c r="T20" s="82"/>
      <c r="U20" s="82"/>
      <c r="V20" s="82"/>
      <c r="W20" s="82"/>
      <c r="X20" s="82"/>
      <c r="Y20" s="82"/>
      <c r="Z20" s="82"/>
      <c r="AA20" s="82"/>
      <c r="AB20" s="82"/>
    </row>
    <row r="21" spans="1:28" ht="15" customHeight="1" x14ac:dyDescent="0.25">
      <c r="A21" s="418" t="s">
        <v>339</v>
      </c>
      <c r="B21" s="92" t="s">
        <v>5</v>
      </c>
      <c r="C21" s="141">
        <v>7607439</v>
      </c>
      <c r="D21" s="233">
        <v>5.8</v>
      </c>
      <c r="E21" s="141">
        <v>7607444.7999999998</v>
      </c>
      <c r="F21" s="144">
        <v>2824</v>
      </c>
      <c r="G21" s="144">
        <v>4508798</v>
      </c>
      <c r="H21" s="141">
        <v>4511622</v>
      </c>
      <c r="I21" s="142">
        <v>59.305353093064838</v>
      </c>
      <c r="J21" s="141">
        <v>3095822.8</v>
      </c>
      <c r="K21" s="87" t="s">
        <v>49</v>
      </c>
      <c r="L21" s="417" t="s">
        <v>340</v>
      </c>
      <c r="M21" s="82"/>
      <c r="N21" s="82"/>
      <c r="O21" s="82"/>
      <c r="P21" s="82"/>
      <c r="Q21" s="82"/>
      <c r="R21" s="82"/>
      <c r="S21" s="82"/>
      <c r="T21" s="82"/>
      <c r="U21" s="82"/>
      <c r="V21" s="82"/>
      <c r="W21" s="82"/>
      <c r="X21" s="82"/>
      <c r="Y21" s="82"/>
      <c r="Z21" s="82"/>
      <c r="AA21" s="82"/>
      <c r="AB21" s="82"/>
    </row>
    <row r="22" spans="1:28" ht="15" customHeight="1" x14ac:dyDescent="0.25">
      <c r="A22" s="418"/>
      <c r="B22" s="92" t="s">
        <v>3</v>
      </c>
      <c r="C22" s="141">
        <v>7129740</v>
      </c>
      <c r="D22" s="141">
        <v>0</v>
      </c>
      <c r="E22" s="141">
        <v>7129740</v>
      </c>
      <c r="F22" s="144">
        <v>676</v>
      </c>
      <c r="G22" s="144">
        <v>3239099</v>
      </c>
      <c r="H22" s="141">
        <v>3239775</v>
      </c>
      <c r="I22" s="142">
        <v>45.44029656060389</v>
      </c>
      <c r="J22" s="141">
        <v>3889965</v>
      </c>
      <c r="K22" s="87" t="s">
        <v>341</v>
      </c>
      <c r="L22" s="417"/>
    </row>
    <row r="23" spans="1:28" ht="15" customHeight="1" x14ac:dyDescent="0.25">
      <c r="A23" s="418"/>
      <c r="B23" s="92" t="s">
        <v>4</v>
      </c>
      <c r="C23" s="141">
        <v>7205201</v>
      </c>
      <c r="D23" s="141">
        <v>0</v>
      </c>
      <c r="E23" s="141">
        <v>7205201</v>
      </c>
      <c r="F23" s="141">
        <v>728</v>
      </c>
      <c r="G23" s="141">
        <v>5049235</v>
      </c>
      <c r="H23" s="141">
        <v>5049963</v>
      </c>
      <c r="I23" s="142">
        <v>70.08774633768023</v>
      </c>
      <c r="J23" s="141">
        <v>2155238</v>
      </c>
      <c r="K23" s="87" t="s">
        <v>342</v>
      </c>
      <c r="L23" s="417"/>
    </row>
    <row r="24" spans="1:28" ht="15" customHeight="1" x14ac:dyDescent="0.25">
      <c r="A24" s="418"/>
      <c r="B24" s="92" t="s">
        <v>6</v>
      </c>
      <c r="C24" s="141">
        <v>4323306</v>
      </c>
      <c r="D24" s="141">
        <v>0</v>
      </c>
      <c r="E24" s="141">
        <v>4323306</v>
      </c>
      <c r="F24" s="141">
        <v>2489</v>
      </c>
      <c r="G24" s="141">
        <v>2438430</v>
      </c>
      <c r="H24" s="141">
        <v>2440919</v>
      </c>
      <c r="I24" s="142">
        <v>56.459547392666629</v>
      </c>
      <c r="J24" s="141">
        <v>1882387</v>
      </c>
      <c r="K24" s="87" t="s">
        <v>343</v>
      </c>
      <c r="L24" s="417"/>
    </row>
    <row r="25" spans="1:28" ht="15" customHeight="1" x14ac:dyDescent="0.25">
      <c r="A25" s="418" t="s">
        <v>344</v>
      </c>
      <c r="B25" s="92" t="s">
        <v>10</v>
      </c>
      <c r="C25" s="141">
        <v>3855209</v>
      </c>
      <c r="D25" s="141">
        <v>0</v>
      </c>
      <c r="E25" s="141">
        <v>3855209</v>
      </c>
      <c r="F25" s="141">
        <v>6728</v>
      </c>
      <c r="G25" s="141">
        <v>2079881</v>
      </c>
      <c r="H25" s="141">
        <v>2086609</v>
      </c>
      <c r="I25" s="142">
        <v>54.124406744225794</v>
      </c>
      <c r="J25" s="141">
        <v>1768600</v>
      </c>
      <c r="K25" s="87" t="s">
        <v>311</v>
      </c>
      <c r="L25" s="417" t="s">
        <v>415</v>
      </c>
    </row>
    <row r="26" spans="1:28" ht="15" customHeight="1" x14ac:dyDescent="0.25">
      <c r="A26" s="418"/>
      <c r="B26" s="93" t="s">
        <v>201</v>
      </c>
      <c r="C26" s="141">
        <v>5546167</v>
      </c>
      <c r="D26" s="141">
        <v>0</v>
      </c>
      <c r="E26" s="141">
        <v>5546167</v>
      </c>
      <c r="F26" s="141">
        <v>11461</v>
      </c>
      <c r="G26" s="141">
        <v>3067194</v>
      </c>
      <c r="H26" s="141">
        <v>3078655</v>
      </c>
      <c r="I26" s="142">
        <v>55.509597889857986</v>
      </c>
      <c r="J26" s="141">
        <v>2467512</v>
      </c>
      <c r="K26" s="87" t="s">
        <v>345</v>
      </c>
      <c r="L26" s="417"/>
    </row>
    <row r="27" spans="1:28" ht="28.8" customHeight="1" x14ac:dyDescent="0.25">
      <c r="A27" s="418"/>
      <c r="B27" s="365" t="s">
        <v>208</v>
      </c>
      <c r="C27" s="366">
        <v>3350197</v>
      </c>
      <c r="D27" s="366">
        <v>0</v>
      </c>
      <c r="E27" s="366">
        <v>3350197</v>
      </c>
      <c r="F27" s="366">
        <v>6165</v>
      </c>
      <c r="G27" s="366">
        <v>1775608</v>
      </c>
      <c r="H27" s="366">
        <v>1781773</v>
      </c>
      <c r="I27" s="367">
        <v>53.184126187206303</v>
      </c>
      <c r="J27" s="366">
        <v>1568424</v>
      </c>
      <c r="K27" s="88" t="s">
        <v>346</v>
      </c>
      <c r="L27" s="417"/>
    </row>
    <row r="28" spans="1:28" ht="15" customHeight="1" x14ac:dyDescent="0.25">
      <c r="A28" s="418"/>
      <c r="B28" s="93" t="s">
        <v>9</v>
      </c>
      <c r="C28" s="141">
        <v>10920708</v>
      </c>
      <c r="D28" s="141">
        <v>0</v>
      </c>
      <c r="E28" s="141">
        <v>10920708</v>
      </c>
      <c r="F28" s="141">
        <v>25104</v>
      </c>
      <c r="G28" s="141">
        <v>5536933</v>
      </c>
      <c r="H28" s="141">
        <v>5562037</v>
      </c>
      <c r="I28" s="142">
        <v>50.931102635470147</v>
      </c>
      <c r="J28" s="141">
        <v>5358671</v>
      </c>
      <c r="K28" s="172" t="s">
        <v>414</v>
      </c>
      <c r="L28" s="417"/>
    </row>
    <row r="29" spans="1:28" ht="15" customHeight="1" x14ac:dyDescent="0.25">
      <c r="A29" s="418"/>
      <c r="B29" s="93" t="s">
        <v>203</v>
      </c>
      <c r="C29" s="141">
        <v>10819861</v>
      </c>
      <c r="D29" s="141">
        <v>0</v>
      </c>
      <c r="E29" s="141">
        <v>10819861</v>
      </c>
      <c r="F29" s="141">
        <v>27208</v>
      </c>
      <c r="G29" s="141">
        <v>6505115</v>
      </c>
      <c r="H29" s="141">
        <v>6532323</v>
      </c>
      <c r="I29" s="142">
        <v>60.373446572003097</v>
      </c>
      <c r="J29" s="141">
        <v>4287538</v>
      </c>
      <c r="K29" s="88" t="s">
        <v>413</v>
      </c>
      <c r="L29" s="417"/>
    </row>
    <row r="30" spans="1:28" ht="15" customHeight="1" x14ac:dyDescent="0.25">
      <c r="A30" s="418"/>
      <c r="B30" s="92" t="s">
        <v>11</v>
      </c>
      <c r="C30" s="141">
        <v>6212105</v>
      </c>
      <c r="D30" s="141">
        <v>0</v>
      </c>
      <c r="E30" s="141">
        <v>6212105</v>
      </c>
      <c r="F30" s="141">
        <v>23638</v>
      </c>
      <c r="G30" s="141">
        <v>3963977</v>
      </c>
      <c r="H30" s="141">
        <v>3987615</v>
      </c>
      <c r="I30" s="142">
        <v>64.191043132722328</v>
      </c>
      <c r="J30" s="141">
        <v>2224490</v>
      </c>
      <c r="K30" s="87" t="s">
        <v>348</v>
      </c>
      <c r="L30" s="417"/>
    </row>
    <row r="31" spans="1:28" ht="19.2" customHeight="1" x14ac:dyDescent="0.25">
      <c r="A31" s="419" t="s">
        <v>312</v>
      </c>
      <c r="B31" s="419"/>
      <c r="C31" s="176">
        <v>149467439</v>
      </c>
      <c r="D31" s="177">
        <v>5.8</v>
      </c>
      <c r="E31" s="178">
        <v>149467444.80000001</v>
      </c>
      <c r="F31" s="176">
        <v>157429</v>
      </c>
      <c r="G31" s="176">
        <v>81841228</v>
      </c>
      <c r="H31" s="176">
        <v>81998657</v>
      </c>
      <c r="I31" s="142">
        <v>54.860546461954364</v>
      </c>
      <c r="J31" s="176">
        <v>67468787.799999997</v>
      </c>
      <c r="K31" s="420" t="s">
        <v>39</v>
      </c>
      <c r="L31" s="420"/>
    </row>
    <row r="32" spans="1:28" ht="26.4" customHeight="1" x14ac:dyDescent="0.25">
      <c r="A32" s="422" t="s">
        <v>349</v>
      </c>
      <c r="B32" s="422"/>
      <c r="C32" s="422"/>
      <c r="D32" s="422"/>
      <c r="E32" s="422"/>
      <c r="F32" s="422"/>
      <c r="G32" s="415" t="s">
        <v>407</v>
      </c>
      <c r="H32" s="421"/>
      <c r="I32" s="421"/>
      <c r="J32" s="421"/>
      <c r="K32" s="421"/>
      <c r="L32" s="421"/>
    </row>
    <row r="33" spans="1:12" ht="14.4" customHeight="1" x14ac:dyDescent="0.25">
      <c r="A33" s="414" t="s">
        <v>230</v>
      </c>
      <c r="B33" s="414"/>
      <c r="C33" s="414"/>
      <c r="D33" s="414"/>
      <c r="E33" s="414"/>
      <c r="F33" s="109"/>
      <c r="G33" s="415" t="s">
        <v>399</v>
      </c>
      <c r="H33" s="415"/>
      <c r="I33" s="415"/>
      <c r="J33" s="415"/>
      <c r="K33" s="415"/>
      <c r="L33" s="415"/>
    </row>
    <row r="34" spans="1:12" x14ac:dyDescent="0.25">
      <c r="B34" s="416"/>
      <c r="C34" s="416"/>
      <c r="D34" s="416"/>
      <c r="E34" s="80"/>
      <c r="H34" s="416"/>
      <c r="I34" s="416"/>
    </row>
  </sheetData>
  <mergeCells count="32">
    <mergeCell ref="A16:A20"/>
    <mergeCell ref="L16:L20"/>
    <mergeCell ref="L8:L10"/>
    <mergeCell ref="C5:F5"/>
    <mergeCell ref="G5:J5"/>
    <mergeCell ref="A8:A10"/>
    <mergeCell ref="A11:A15"/>
    <mergeCell ref="L11:L15"/>
    <mergeCell ref="A33:E33"/>
    <mergeCell ref="G33:L33"/>
    <mergeCell ref="B34:D34"/>
    <mergeCell ref="H34:I34"/>
    <mergeCell ref="L21:L24"/>
    <mergeCell ref="A25:A30"/>
    <mergeCell ref="L25:L30"/>
    <mergeCell ref="A31:B31"/>
    <mergeCell ref="K31:L31"/>
    <mergeCell ref="G32:L32"/>
    <mergeCell ref="A21:A24"/>
    <mergeCell ref="A32:F32"/>
    <mergeCell ref="G1:L1"/>
    <mergeCell ref="A1:F1"/>
    <mergeCell ref="A2:F2"/>
    <mergeCell ref="G2:L2"/>
    <mergeCell ref="C4:F4"/>
    <mergeCell ref="G3:H3"/>
    <mergeCell ref="A4:A7"/>
    <mergeCell ref="B4:B7"/>
    <mergeCell ref="K4:K7"/>
    <mergeCell ref="L4:L7"/>
    <mergeCell ref="G4:J4"/>
    <mergeCell ref="A3:B3"/>
  </mergeCells>
  <printOptions horizontalCentered="1"/>
  <pageMargins left="0.5" right="0.5" top="0.5" bottom="0.5" header="0.25" footer="0.25"/>
  <pageSetup paperSize="9" firstPageNumber="14" orientation="portrait" useFirstPageNumber="1" r:id="rId1"/>
  <headerFooter differentOddEven="1">
    <oddFooter>&amp;C&amp;P</oddFooter>
    <evenFooter>&amp;C&amp;P</evenFooter>
  </headerFooter>
  <colBreaks count="1" manualBreakCount="1">
    <brk id="6"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I16"/>
  <sheetViews>
    <sheetView rightToLeft="1" view="pageBreakPreview" topLeftCell="A7" zoomScaleNormal="100" zoomScaleSheetLayoutView="100" workbookViewId="0">
      <selection activeCell="D9" sqref="D9"/>
    </sheetView>
  </sheetViews>
  <sheetFormatPr defaultColWidth="8.88671875" defaultRowHeight="15" x14ac:dyDescent="0.25"/>
  <cols>
    <col min="1" max="1" width="8.109375" style="42" customWidth="1"/>
    <col min="2" max="2" width="14.21875" style="42" customWidth="1"/>
    <col min="3" max="3" width="14.109375" style="42" customWidth="1"/>
    <col min="4" max="4" width="12.88671875" style="42" customWidth="1"/>
    <col min="5" max="5" width="13" style="42" customWidth="1"/>
    <col min="6" max="6" width="15.6640625" style="42" customWidth="1"/>
    <col min="7" max="7" width="16.44140625" style="42" customWidth="1"/>
    <col min="8" max="8" width="8.88671875" style="42" customWidth="1"/>
    <col min="9" max="16384" width="8.88671875" style="42"/>
  </cols>
  <sheetData>
    <row r="1" spans="1:9" ht="54.6" customHeight="1" x14ac:dyDescent="0.25">
      <c r="A1" s="424" t="s">
        <v>502</v>
      </c>
      <c r="B1" s="424"/>
      <c r="C1" s="424"/>
      <c r="D1" s="424"/>
      <c r="E1" s="424"/>
      <c r="F1" s="424"/>
      <c r="G1" s="424"/>
      <c r="H1" s="132"/>
      <c r="I1" s="132"/>
    </row>
    <row r="2" spans="1:9" ht="37.799999999999997" customHeight="1" x14ac:dyDescent="0.25">
      <c r="A2" s="426" t="s">
        <v>501</v>
      </c>
      <c r="B2" s="426"/>
      <c r="C2" s="426"/>
      <c r="D2" s="426"/>
      <c r="E2" s="426"/>
      <c r="F2" s="426"/>
      <c r="G2" s="426"/>
      <c r="H2" s="59"/>
    </row>
    <row r="3" spans="1:9" ht="21.6" customHeight="1" x14ac:dyDescent="0.3">
      <c r="A3" s="425" t="s">
        <v>510</v>
      </c>
      <c r="B3" s="425"/>
      <c r="C3" s="58"/>
      <c r="D3" s="58"/>
      <c r="E3" s="58"/>
      <c r="F3" s="58"/>
      <c r="G3" s="342" t="s">
        <v>511</v>
      </c>
    </row>
    <row r="4" spans="1:9" ht="80.400000000000006" customHeight="1" x14ac:dyDescent="0.25">
      <c r="A4" s="222" t="s">
        <v>213</v>
      </c>
      <c r="B4" s="222" t="s">
        <v>214</v>
      </c>
      <c r="C4" s="222" t="s">
        <v>393</v>
      </c>
      <c r="D4" s="222" t="s">
        <v>215</v>
      </c>
      <c r="E4" s="222" t="s">
        <v>216</v>
      </c>
      <c r="F4" s="222" t="s">
        <v>217</v>
      </c>
      <c r="G4" s="222" t="s">
        <v>489</v>
      </c>
    </row>
    <row r="5" spans="1:9" ht="91.8" customHeight="1" x14ac:dyDescent="0.25">
      <c r="A5" s="205" t="s">
        <v>218</v>
      </c>
      <c r="B5" s="289" t="s">
        <v>219</v>
      </c>
      <c r="C5" s="289" t="s">
        <v>220</v>
      </c>
      <c r="D5" s="289" t="s">
        <v>221</v>
      </c>
      <c r="E5" s="290" t="s">
        <v>222</v>
      </c>
      <c r="F5" s="289" t="s">
        <v>490</v>
      </c>
      <c r="G5" s="289" t="s">
        <v>519</v>
      </c>
    </row>
    <row r="6" spans="1:9" ht="40.049999999999997" customHeight="1" x14ac:dyDescent="0.25">
      <c r="A6" s="76">
        <v>2021</v>
      </c>
      <c r="B6" s="124">
        <v>86106907</v>
      </c>
      <c r="C6" s="124" t="s">
        <v>384</v>
      </c>
      <c r="D6" s="125">
        <v>114517746</v>
      </c>
      <c r="E6" s="124">
        <v>35454024</v>
      </c>
      <c r="F6" s="295">
        <f t="shared" ref="F6:F9" si="0">D6/E6</f>
        <v>3.2300352140563788</v>
      </c>
      <c r="G6" s="296">
        <v>3.6000000000000002E-4</v>
      </c>
    </row>
    <row r="7" spans="1:9" ht="40.049999999999997" customHeight="1" x14ac:dyDescent="0.25">
      <c r="A7" s="76">
        <v>2022</v>
      </c>
      <c r="B7" s="124">
        <v>115530134</v>
      </c>
      <c r="C7" s="124" t="s">
        <v>385</v>
      </c>
      <c r="D7" s="125">
        <v>127576777</v>
      </c>
      <c r="E7" s="124">
        <v>36364860</v>
      </c>
      <c r="F7" s="295">
        <f t="shared" si="0"/>
        <v>3.5082433151124466</v>
      </c>
      <c r="G7" s="296">
        <f t="shared" ref="G7:G8" si="1">F7/8760</f>
        <v>4.0048439670233406E-4</v>
      </c>
    </row>
    <row r="8" spans="1:9" ht="40.049999999999997" customHeight="1" x14ac:dyDescent="0.25">
      <c r="A8" s="76">
        <v>2023</v>
      </c>
      <c r="B8" s="124">
        <v>94389256</v>
      </c>
      <c r="C8" s="124" t="s">
        <v>386</v>
      </c>
      <c r="D8" s="125">
        <v>141361601</v>
      </c>
      <c r="E8" s="124">
        <v>37290269</v>
      </c>
      <c r="F8" s="295">
        <f t="shared" si="0"/>
        <v>3.7908442280209886</v>
      </c>
      <c r="G8" s="296">
        <f t="shared" si="1"/>
        <v>4.3274477488824069E-4</v>
      </c>
    </row>
    <row r="9" spans="1:9" ht="40.049999999999997" customHeight="1" x14ac:dyDescent="0.25">
      <c r="A9" s="77">
        <v>2024</v>
      </c>
      <c r="B9" s="122">
        <v>96645120</v>
      </c>
      <c r="C9" s="124" t="s">
        <v>387</v>
      </c>
      <c r="D9" s="131">
        <v>149467439</v>
      </c>
      <c r="E9" s="124">
        <v>38229086</v>
      </c>
      <c r="F9" s="295">
        <f t="shared" si="0"/>
        <v>3.9097832210793637</v>
      </c>
      <c r="G9" s="296">
        <v>4.4000000000000002E-4</v>
      </c>
    </row>
    <row r="10" spans="1:9" s="252" customFormat="1" ht="74.400000000000006" customHeight="1" x14ac:dyDescent="0.2">
      <c r="A10" s="430" t="s">
        <v>223</v>
      </c>
      <c r="B10" s="430"/>
      <c r="C10" s="430"/>
      <c r="D10" s="430"/>
      <c r="E10" s="431" t="s">
        <v>224</v>
      </c>
      <c r="F10" s="431"/>
      <c r="G10" s="431"/>
    </row>
    <row r="11" spans="1:9" s="252" customFormat="1" ht="72.599999999999994" customHeight="1" x14ac:dyDescent="0.2">
      <c r="A11" s="427" t="s">
        <v>282</v>
      </c>
      <c r="B11" s="427"/>
      <c r="C11" s="427"/>
      <c r="D11" s="427"/>
      <c r="E11" s="428" t="s">
        <v>225</v>
      </c>
      <c r="F11" s="428"/>
      <c r="G11" s="428"/>
    </row>
    <row r="12" spans="1:9" s="252" customFormat="1" ht="21" customHeight="1" x14ac:dyDescent="0.2">
      <c r="A12" s="429" t="s">
        <v>226</v>
      </c>
      <c r="B12" s="429"/>
      <c r="C12" s="429"/>
      <c r="D12" s="429"/>
      <c r="E12" s="428" t="s">
        <v>227</v>
      </c>
      <c r="F12" s="428"/>
      <c r="G12" s="428"/>
    </row>
    <row r="13" spans="1:9" s="252" customFormat="1" ht="15.45" customHeight="1" x14ac:dyDescent="0.2">
      <c r="A13" s="429" t="s">
        <v>228</v>
      </c>
      <c r="B13" s="429"/>
      <c r="C13" s="320"/>
      <c r="D13" s="320"/>
      <c r="E13" s="428" t="s">
        <v>229</v>
      </c>
      <c r="F13" s="428"/>
      <c r="G13" s="428"/>
    </row>
    <row r="14" spans="1:9" s="252" customFormat="1" ht="41.55" customHeight="1" x14ac:dyDescent="0.2">
      <c r="A14" s="434" t="s">
        <v>491</v>
      </c>
      <c r="B14" s="434"/>
      <c r="C14" s="434"/>
      <c r="D14" s="434"/>
      <c r="E14" s="428" t="s">
        <v>492</v>
      </c>
      <c r="F14" s="428"/>
      <c r="G14" s="428"/>
    </row>
    <row r="15" spans="1:9" s="252" customFormat="1" ht="34.799999999999997" customHeight="1" x14ac:dyDescent="0.2">
      <c r="A15" s="434" t="s">
        <v>230</v>
      </c>
      <c r="B15" s="434"/>
      <c r="C15" s="434"/>
      <c r="D15" s="434"/>
      <c r="E15" s="428" t="s">
        <v>231</v>
      </c>
      <c r="F15" s="428"/>
      <c r="G15" s="428"/>
    </row>
    <row r="16" spans="1:9" ht="29.4" customHeight="1" x14ac:dyDescent="0.25">
      <c r="A16" s="432"/>
      <c r="B16" s="432"/>
      <c r="C16" s="432"/>
      <c r="D16" s="65"/>
      <c r="E16" s="433"/>
      <c r="F16" s="433"/>
      <c r="G16" s="433"/>
    </row>
  </sheetData>
  <mergeCells count="17">
    <mergeCell ref="A12:D12"/>
    <mergeCell ref="E12:G12"/>
    <mergeCell ref="A10:D10"/>
    <mergeCell ref="E10:G10"/>
    <mergeCell ref="A16:C16"/>
    <mergeCell ref="E16:G16"/>
    <mergeCell ref="A13:B13"/>
    <mergeCell ref="E13:G13"/>
    <mergeCell ref="A14:D14"/>
    <mergeCell ref="E14:G14"/>
    <mergeCell ref="A15:D15"/>
    <mergeCell ref="E15:G15"/>
    <mergeCell ref="A1:G1"/>
    <mergeCell ref="A3:B3"/>
    <mergeCell ref="A2:G2"/>
    <mergeCell ref="A11:D11"/>
    <mergeCell ref="E11:G11"/>
  </mergeCells>
  <printOptions horizontalCentered="1"/>
  <pageMargins left="0.5" right="0.5" top="0.5" bottom="0.5" header="0.25" footer="0.25"/>
  <pageSetup paperSize="9" firstPageNumber="16" orientation="portrait" useFirstPageNumber="1" r:id="rId1"/>
  <headerFooter differentOddEven="1">
    <oddFooter>&amp;C&amp;P</oddFooter>
    <evenFooter>&amp;C&amp;P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O27"/>
  <sheetViews>
    <sheetView rightToLeft="1" view="pageBreakPreview" topLeftCell="A16" zoomScaleNormal="100" zoomScaleSheetLayoutView="100" workbookViewId="0">
      <selection sqref="A1:XFD1048576"/>
    </sheetView>
  </sheetViews>
  <sheetFormatPr defaultColWidth="8.88671875" defaultRowHeight="13.8" x14ac:dyDescent="0.25"/>
  <cols>
    <col min="1" max="1" width="11.21875" style="97" customWidth="1"/>
    <col min="2" max="2" width="9.44140625" style="97" customWidth="1"/>
    <col min="3" max="3" width="12.44140625" style="97" customWidth="1"/>
    <col min="4" max="4" width="11.5546875" style="97" customWidth="1"/>
    <col min="5" max="5" width="14.6640625" style="97" customWidth="1"/>
    <col min="6" max="6" width="13.21875" style="97" customWidth="1"/>
    <col min="7" max="7" width="14.21875" style="97" customWidth="1"/>
    <col min="8" max="8" width="12" style="97" customWidth="1"/>
    <col min="9" max="16384" width="8.88671875" style="97"/>
  </cols>
  <sheetData>
    <row r="1" spans="1:15" ht="45.6" customHeight="1" x14ac:dyDescent="0.25">
      <c r="A1" s="435" t="s">
        <v>391</v>
      </c>
      <c r="B1" s="435"/>
      <c r="C1" s="435"/>
      <c r="D1" s="435"/>
      <c r="E1" s="435"/>
      <c r="F1" s="435"/>
      <c r="G1" s="435"/>
      <c r="H1" s="435"/>
    </row>
    <row r="2" spans="1:15" ht="24" customHeight="1" x14ac:dyDescent="0.25">
      <c r="A2" s="426" t="s">
        <v>390</v>
      </c>
      <c r="B2" s="436"/>
      <c r="C2" s="436"/>
      <c r="D2" s="436"/>
      <c r="E2" s="436"/>
      <c r="F2" s="436"/>
      <c r="G2" s="436"/>
      <c r="H2" s="436"/>
    </row>
    <row r="3" spans="1:15" ht="21.6" customHeight="1" x14ac:dyDescent="0.3">
      <c r="A3" s="345" t="s">
        <v>522</v>
      </c>
      <c r="B3" s="343"/>
      <c r="C3" s="343"/>
      <c r="D3" s="343"/>
      <c r="E3" s="343"/>
      <c r="F3" s="343"/>
      <c r="G3" s="343"/>
      <c r="H3" s="344" t="s">
        <v>526</v>
      </c>
      <c r="I3" s="192"/>
      <c r="J3" s="192"/>
      <c r="K3" s="192"/>
      <c r="L3" s="192"/>
      <c r="M3" s="192"/>
      <c r="N3" s="192"/>
      <c r="O3" s="192"/>
    </row>
    <row r="4" spans="1:15" ht="90" customHeight="1" x14ac:dyDescent="0.25">
      <c r="A4" s="439" t="s">
        <v>283</v>
      </c>
      <c r="B4" s="439" t="s">
        <v>12</v>
      </c>
      <c r="C4" s="291" t="s">
        <v>496</v>
      </c>
      <c r="D4" s="234" t="s">
        <v>216</v>
      </c>
      <c r="E4" s="291" t="s">
        <v>373</v>
      </c>
      <c r="F4" s="292" t="s">
        <v>374</v>
      </c>
      <c r="G4" s="441" t="s">
        <v>40</v>
      </c>
      <c r="H4" s="440" t="s">
        <v>285</v>
      </c>
    </row>
    <row r="5" spans="1:15" ht="75" customHeight="1" x14ac:dyDescent="0.25">
      <c r="A5" s="439"/>
      <c r="B5" s="439"/>
      <c r="C5" s="277" t="s">
        <v>375</v>
      </c>
      <c r="D5" s="277" t="s">
        <v>376</v>
      </c>
      <c r="E5" s="277" t="s">
        <v>377</v>
      </c>
      <c r="F5" s="278" t="s">
        <v>378</v>
      </c>
      <c r="G5" s="442"/>
      <c r="H5" s="440"/>
    </row>
    <row r="6" spans="1:15" ht="30.6" customHeight="1" x14ac:dyDescent="0.25">
      <c r="A6" s="262" t="s">
        <v>38</v>
      </c>
      <c r="B6" s="264" t="s">
        <v>13</v>
      </c>
      <c r="C6" s="141">
        <v>16481675</v>
      </c>
      <c r="D6" s="279">
        <v>9498480</v>
      </c>
      <c r="E6" s="280">
        <f>C6/D6</f>
        <v>1.7351907884208841</v>
      </c>
      <c r="F6" s="276">
        <f>E6/8760</f>
        <v>1.9808114023069453E-4</v>
      </c>
      <c r="G6" s="261" t="s">
        <v>42</v>
      </c>
      <c r="H6" s="260" t="s">
        <v>50</v>
      </c>
    </row>
    <row r="7" spans="1:15" ht="25.05" customHeight="1" x14ac:dyDescent="0.25">
      <c r="A7" s="437" t="s">
        <v>204</v>
      </c>
      <c r="B7" s="263" t="s">
        <v>297</v>
      </c>
      <c r="C7" s="269">
        <v>5369085</v>
      </c>
      <c r="D7" s="131">
        <v>4345445</v>
      </c>
      <c r="E7" s="267">
        <f t="shared" ref="E7:E20" si="0">C7/D7</f>
        <v>1.2355662078337202</v>
      </c>
      <c r="F7" s="268">
        <f t="shared" ref="F7:F21" si="1">E7/8760</f>
        <v>1.4104637075727398E-4</v>
      </c>
      <c r="G7" s="261" t="s">
        <v>44</v>
      </c>
      <c r="H7" s="438" t="s">
        <v>332</v>
      </c>
    </row>
    <row r="8" spans="1:15" ht="25.05" customHeight="1" x14ac:dyDescent="0.25">
      <c r="A8" s="437"/>
      <c r="B8" s="263" t="s">
        <v>2</v>
      </c>
      <c r="C8" s="141">
        <v>2406941</v>
      </c>
      <c r="D8" s="270">
        <v>1858447</v>
      </c>
      <c r="E8" s="267">
        <f t="shared" si="0"/>
        <v>1.2951356697285421</v>
      </c>
      <c r="F8" s="268">
        <f t="shared" si="1"/>
        <v>1.4784653764024453E-4</v>
      </c>
      <c r="G8" s="261" t="s">
        <v>333</v>
      </c>
      <c r="H8" s="438"/>
    </row>
    <row r="9" spans="1:15" ht="25.05" customHeight="1" x14ac:dyDescent="0.25">
      <c r="A9" s="437"/>
      <c r="B9" s="263" t="s">
        <v>1</v>
      </c>
      <c r="C9" s="141">
        <v>3105706</v>
      </c>
      <c r="D9" s="271">
        <v>1861546</v>
      </c>
      <c r="E9" s="267">
        <f t="shared" si="0"/>
        <v>1.6683477066911052</v>
      </c>
      <c r="F9" s="268">
        <f t="shared" si="1"/>
        <v>1.9045065144875632E-4</v>
      </c>
      <c r="G9" s="261" t="s">
        <v>334</v>
      </c>
      <c r="H9" s="438"/>
    </row>
    <row r="10" spans="1:15" ht="25.05" customHeight="1" x14ac:dyDescent="0.25">
      <c r="A10" s="437" t="s">
        <v>335</v>
      </c>
      <c r="B10" s="263" t="s">
        <v>7</v>
      </c>
      <c r="C10" s="141">
        <v>4466718</v>
      </c>
      <c r="D10" s="272">
        <v>1876581</v>
      </c>
      <c r="E10" s="267">
        <f t="shared" si="0"/>
        <v>2.3802425794570019</v>
      </c>
      <c r="F10" s="268">
        <f t="shared" si="1"/>
        <v>2.7171718943573082E-4</v>
      </c>
      <c r="G10" s="261" t="s">
        <v>293</v>
      </c>
      <c r="H10" s="443" t="s">
        <v>379</v>
      </c>
    </row>
    <row r="11" spans="1:15" ht="25.05" customHeight="1" x14ac:dyDescent="0.25">
      <c r="A11" s="437"/>
      <c r="B11" s="263" t="s">
        <v>294</v>
      </c>
      <c r="C11" s="141">
        <v>4348056</v>
      </c>
      <c r="D11" s="272">
        <v>2064003</v>
      </c>
      <c r="E11" s="267">
        <f>C11/D11</f>
        <v>2.1066132171319518</v>
      </c>
      <c r="F11" s="268">
        <f t="shared" si="1"/>
        <v>2.4048096085981186E-4</v>
      </c>
      <c r="G11" s="261" t="s">
        <v>295</v>
      </c>
      <c r="H11" s="443"/>
    </row>
    <row r="12" spans="1:15" ht="25.05" customHeight="1" x14ac:dyDescent="0.25">
      <c r="A12" s="437"/>
      <c r="B12" s="263" t="s">
        <v>8</v>
      </c>
      <c r="C12" s="141">
        <v>2591959</v>
      </c>
      <c r="D12" s="131">
        <v>1606225</v>
      </c>
      <c r="E12" s="267">
        <f t="shared" si="0"/>
        <v>1.6136960886550764</v>
      </c>
      <c r="F12" s="268">
        <f t="shared" si="1"/>
        <v>1.8421188226656123E-4</v>
      </c>
      <c r="G12" s="261" t="s">
        <v>47</v>
      </c>
      <c r="H12" s="443"/>
    </row>
    <row r="13" spans="1:15" ht="25.05" customHeight="1" x14ac:dyDescent="0.25">
      <c r="A13" s="437" t="s">
        <v>339</v>
      </c>
      <c r="B13" s="263" t="s">
        <v>5</v>
      </c>
      <c r="C13" s="141">
        <v>3095823</v>
      </c>
      <c r="D13" s="131">
        <v>2405773</v>
      </c>
      <c r="E13" s="273">
        <f>C13/D13</f>
        <v>1.2868308855407389</v>
      </c>
      <c r="F13" s="268">
        <f t="shared" si="1"/>
        <v>1.4689850291560945E-4</v>
      </c>
      <c r="G13" s="87" t="s">
        <v>49</v>
      </c>
      <c r="H13" s="417" t="s">
        <v>336</v>
      </c>
    </row>
    <row r="14" spans="1:15" ht="25.05" customHeight="1" x14ac:dyDescent="0.25">
      <c r="A14" s="437"/>
      <c r="B14" s="263" t="s">
        <v>3</v>
      </c>
      <c r="C14" s="141">
        <v>3889965</v>
      </c>
      <c r="D14" s="131">
        <v>1714415</v>
      </c>
      <c r="E14" s="273">
        <f t="shared" si="0"/>
        <v>2.268975131458836</v>
      </c>
      <c r="F14" s="268">
        <f t="shared" si="1"/>
        <v>2.5901542596562055E-4</v>
      </c>
      <c r="G14" s="87" t="s">
        <v>341</v>
      </c>
      <c r="H14" s="417"/>
    </row>
    <row r="15" spans="1:15" ht="25.05" customHeight="1" x14ac:dyDescent="0.25">
      <c r="A15" s="437"/>
      <c r="B15" s="263" t="s">
        <v>4</v>
      </c>
      <c r="C15" s="141">
        <v>2155238</v>
      </c>
      <c r="D15" s="131">
        <v>1419817</v>
      </c>
      <c r="E15" s="273">
        <f t="shared" si="0"/>
        <v>1.5179688650016163</v>
      </c>
      <c r="F15" s="268">
        <f t="shared" si="1"/>
        <v>1.7328411700931693E-4</v>
      </c>
      <c r="G15" s="87" t="s">
        <v>342</v>
      </c>
      <c r="H15" s="417"/>
    </row>
    <row r="16" spans="1:15" ht="25.05" customHeight="1" x14ac:dyDescent="0.25">
      <c r="A16" s="437"/>
      <c r="B16" s="263" t="s">
        <v>6</v>
      </c>
      <c r="C16" s="141">
        <v>1882387</v>
      </c>
      <c r="D16" s="131">
        <v>1504063</v>
      </c>
      <c r="E16" s="273">
        <f t="shared" si="0"/>
        <v>1.251534676406507</v>
      </c>
      <c r="F16" s="268">
        <f t="shared" si="1"/>
        <v>1.4286925529754645E-4</v>
      </c>
      <c r="G16" s="87" t="s">
        <v>343</v>
      </c>
      <c r="H16" s="417"/>
    </row>
    <row r="17" spans="1:8" ht="25.05" customHeight="1" x14ac:dyDescent="0.25">
      <c r="A17" s="444" t="s">
        <v>344</v>
      </c>
      <c r="B17" s="263" t="s">
        <v>10</v>
      </c>
      <c r="C17" s="141">
        <v>1768600</v>
      </c>
      <c r="D17" s="270">
        <v>948749</v>
      </c>
      <c r="E17" s="267">
        <f t="shared" si="0"/>
        <v>1.8641389872347691</v>
      </c>
      <c r="F17" s="268">
        <f t="shared" si="1"/>
        <v>2.1280125425054443E-4</v>
      </c>
      <c r="G17" s="261" t="s">
        <v>311</v>
      </c>
      <c r="H17" s="438" t="s">
        <v>340</v>
      </c>
    </row>
    <row r="18" spans="1:8" ht="25.05" customHeight="1" x14ac:dyDescent="0.25">
      <c r="A18" s="444"/>
      <c r="B18" s="93" t="s">
        <v>201</v>
      </c>
      <c r="C18" s="141">
        <v>4035936</v>
      </c>
      <c r="D18" s="270">
        <v>2440887</v>
      </c>
      <c r="E18" s="267">
        <f t="shared" si="0"/>
        <v>1.6534710537603747</v>
      </c>
      <c r="F18" s="268">
        <f t="shared" si="1"/>
        <v>1.8875240339730304E-4</v>
      </c>
      <c r="G18" s="261" t="s">
        <v>345</v>
      </c>
      <c r="H18" s="438"/>
    </row>
    <row r="19" spans="1:8" ht="25.05" customHeight="1" x14ac:dyDescent="0.25">
      <c r="A19" s="444"/>
      <c r="B19" s="93" t="s">
        <v>9</v>
      </c>
      <c r="C19" s="141">
        <v>9646209</v>
      </c>
      <c r="D19" s="270">
        <v>3388399</v>
      </c>
      <c r="E19" s="267">
        <f t="shared" si="0"/>
        <v>2.8468338587043616</v>
      </c>
      <c r="F19" s="268">
        <f t="shared" si="1"/>
        <v>3.2498103409867143E-4</v>
      </c>
      <c r="G19" s="261" t="s">
        <v>307</v>
      </c>
      <c r="H19" s="438"/>
    </row>
    <row r="20" spans="1:8" ht="25.05" customHeight="1" x14ac:dyDescent="0.25">
      <c r="A20" s="444"/>
      <c r="B20" s="263" t="s">
        <v>11</v>
      </c>
      <c r="C20" s="141">
        <v>2224490</v>
      </c>
      <c r="D20" s="266">
        <v>1296276</v>
      </c>
      <c r="E20" s="267">
        <f t="shared" si="0"/>
        <v>1.7160620114852083</v>
      </c>
      <c r="F20" s="268">
        <f t="shared" si="1"/>
        <v>1.9589748989557173E-4</v>
      </c>
      <c r="G20" s="261" t="s">
        <v>348</v>
      </c>
      <c r="H20" s="438"/>
    </row>
    <row r="21" spans="1:8" s="98" customFormat="1" ht="25.05" customHeight="1" x14ac:dyDescent="0.25">
      <c r="A21" s="445" t="s">
        <v>312</v>
      </c>
      <c r="B21" s="445"/>
      <c r="C21" s="270">
        <f>SUM(C6:C20)</f>
        <v>67468788</v>
      </c>
      <c r="D21" s="270">
        <f>SUM(D6:D20)</f>
        <v>38229106</v>
      </c>
      <c r="E21" s="274">
        <f>C21/D21</f>
        <v>1.7648539309289628</v>
      </c>
      <c r="F21" s="275">
        <f t="shared" si="1"/>
        <v>2.0146734371335193E-4</v>
      </c>
      <c r="G21" s="275"/>
      <c r="H21" s="237" t="s">
        <v>39</v>
      </c>
    </row>
    <row r="22" spans="1:8" ht="21" customHeight="1" x14ac:dyDescent="0.25">
      <c r="A22" s="446" t="s">
        <v>380</v>
      </c>
      <c r="B22" s="446"/>
      <c r="C22" s="446"/>
      <c r="D22" s="446"/>
      <c r="E22" s="447" t="s">
        <v>418</v>
      </c>
      <c r="F22" s="447"/>
      <c r="G22" s="447"/>
      <c r="H22" s="447"/>
    </row>
    <row r="23" spans="1:8" ht="26.4" customHeight="1" x14ac:dyDescent="0.25">
      <c r="A23" s="388" t="s">
        <v>381</v>
      </c>
      <c r="B23" s="388"/>
      <c r="C23" s="388"/>
      <c r="D23" s="388"/>
      <c r="E23" s="447" t="s">
        <v>382</v>
      </c>
      <c r="F23" s="447"/>
      <c r="G23" s="447"/>
      <c r="H23" s="447"/>
    </row>
    <row r="24" spans="1:8" ht="33" customHeight="1" x14ac:dyDescent="0.25">
      <c r="A24" s="388" t="s">
        <v>388</v>
      </c>
      <c r="B24" s="388"/>
      <c r="C24" s="388"/>
      <c r="D24" s="388"/>
      <c r="E24" s="415" t="s">
        <v>389</v>
      </c>
      <c r="F24" s="415"/>
      <c r="G24" s="415"/>
      <c r="H24" s="415"/>
    </row>
    <row r="25" spans="1:8" ht="26.4" customHeight="1" x14ac:dyDescent="0.25">
      <c r="A25" s="388" t="s">
        <v>230</v>
      </c>
      <c r="B25" s="388"/>
      <c r="C25" s="388"/>
      <c r="D25" s="388"/>
      <c r="E25" s="415" t="s">
        <v>399</v>
      </c>
      <c r="F25" s="415"/>
      <c r="G25" s="415"/>
      <c r="H25" s="415"/>
    </row>
    <row r="26" spans="1:8" x14ac:dyDescent="0.25">
      <c r="A26" s="16"/>
      <c r="B26" s="16"/>
      <c r="C26" s="16"/>
      <c r="D26" s="16"/>
      <c r="E26" s="16"/>
      <c r="F26" s="16"/>
      <c r="G26" s="16"/>
      <c r="H26" s="113"/>
    </row>
    <row r="27" spans="1:8" ht="13.2" customHeight="1" x14ac:dyDescent="0.25">
      <c r="H27" s="99"/>
    </row>
  </sheetData>
  <mergeCells count="23">
    <mergeCell ref="A25:D25"/>
    <mergeCell ref="E25:H25"/>
    <mergeCell ref="A21:B21"/>
    <mergeCell ref="A22:D22"/>
    <mergeCell ref="E22:H22"/>
    <mergeCell ref="A23:D23"/>
    <mergeCell ref="E23:H23"/>
    <mergeCell ref="A24:D24"/>
    <mergeCell ref="E24:H24"/>
    <mergeCell ref="A10:A12"/>
    <mergeCell ref="H10:H12"/>
    <mergeCell ref="A13:A16"/>
    <mergeCell ref="H13:H16"/>
    <mergeCell ref="A17:A20"/>
    <mergeCell ref="H17:H20"/>
    <mergeCell ref="A1:H1"/>
    <mergeCell ref="A2:H2"/>
    <mergeCell ref="A7:A9"/>
    <mergeCell ref="H7:H9"/>
    <mergeCell ref="B4:B5"/>
    <mergeCell ref="A4:A5"/>
    <mergeCell ref="H4:H5"/>
    <mergeCell ref="G4:G5"/>
  </mergeCells>
  <printOptions horizontalCentered="1"/>
  <pageMargins left="0.5" right="0.5" top="0.5" bottom="0.5" header="0.25" footer="0.25"/>
  <pageSetup paperSize="9" scale="87" firstPageNumber="17" orientation="portrait" useFirstPageNumber="1" r:id="rId1"/>
  <headerFooter differentOddEven="1">
    <oddFooter>&amp;C&amp;P</oddFooter>
    <evenFooter>&amp;C&amp;P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Q279"/>
  <sheetViews>
    <sheetView rightToLeft="1" view="pageBreakPreview" topLeftCell="A16" zoomScale="98" zoomScaleNormal="100" zoomScaleSheetLayoutView="98" workbookViewId="0">
      <selection activeCell="A33" sqref="A33:XFD33"/>
    </sheetView>
  </sheetViews>
  <sheetFormatPr defaultColWidth="8.88671875" defaultRowHeight="13.8" x14ac:dyDescent="0.25"/>
  <cols>
    <col min="1" max="1" width="11.109375" style="85" customWidth="1"/>
    <col min="2" max="2" width="13.77734375" style="85" customWidth="1"/>
    <col min="3" max="3" width="17.33203125" style="90" customWidth="1"/>
    <col min="4" max="4" width="11.6640625" style="85" customWidth="1"/>
    <col min="5" max="5" width="6.109375" style="85" customWidth="1"/>
    <col min="6" max="6" width="11.77734375" style="85" customWidth="1"/>
    <col min="7" max="7" width="5.109375" style="85" customWidth="1"/>
    <col min="8" max="8" width="11.44140625" style="85" customWidth="1"/>
    <col min="9" max="9" width="5.21875" style="85" customWidth="1"/>
    <col min="10" max="10" width="14.44140625" style="85" customWidth="1"/>
    <col min="11" max="11" width="7.33203125" style="85" customWidth="1"/>
    <col min="12" max="12" width="12.109375" style="85" customWidth="1"/>
    <col min="13" max="13" width="5.6640625" style="85" customWidth="1"/>
    <col min="14" max="14" width="10.109375" style="85" customWidth="1"/>
    <col min="15" max="15" width="6" style="85" customWidth="1"/>
    <col min="16" max="16" width="22.88671875" style="85" customWidth="1"/>
    <col min="17" max="17" width="14.109375" style="85" customWidth="1"/>
    <col min="18" max="16384" width="8.88671875" style="63"/>
  </cols>
  <sheetData>
    <row r="1" spans="1:17" x14ac:dyDescent="0.25">
      <c r="C1" s="91"/>
    </row>
    <row r="2" spans="1:17" ht="41.4" customHeight="1" x14ac:dyDescent="0.25">
      <c r="A2" s="402" t="s">
        <v>372</v>
      </c>
      <c r="B2" s="402"/>
      <c r="C2" s="402"/>
      <c r="D2" s="402"/>
      <c r="E2" s="402"/>
      <c r="F2" s="402"/>
      <c r="G2" s="402"/>
      <c r="H2" s="402"/>
      <c r="I2" s="402"/>
      <c r="J2" s="402" t="s">
        <v>372</v>
      </c>
      <c r="K2" s="402"/>
      <c r="L2" s="402"/>
      <c r="M2" s="402"/>
      <c r="N2" s="402"/>
      <c r="O2" s="402"/>
      <c r="P2" s="402"/>
      <c r="Q2" s="402"/>
    </row>
    <row r="3" spans="1:17" ht="36.6" customHeight="1" x14ac:dyDescent="0.25">
      <c r="A3" s="462" t="s">
        <v>416</v>
      </c>
      <c r="B3" s="463"/>
      <c r="C3" s="463"/>
      <c r="D3" s="463"/>
      <c r="E3" s="463"/>
      <c r="F3" s="463"/>
      <c r="G3" s="463"/>
      <c r="H3" s="463"/>
      <c r="I3" s="463"/>
      <c r="J3" s="462" t="s">
        <v>416</v>
      </c>
      <c r="K3" s="464"/>
      <c r="L3" s="464"/>
      <c r="M3" s="464"/>
      <c r="N3" s="464"/>
      <c r="O3" s="464"/>
      <c r="P3" s="464"/>
      <c r="Q3" s="464"/>
    </row>
    <row r="4" spans="1:17" ht="22.8" customHeight="1" x14ac:dyDescent="0.25">
      <c r="A4" s="465" t="s">
        <v>459</v>
      </c>
      <c r="B4" s="465"/>
      <c r="C4" s="331"/>
      <c r="D4" s="331"/>
      <c r="E4" s="331"/>
      <c r="F4" s="331"/>
      <c r="G4" s="331"/>
      <c r="H4" s="332"/>
      <c r="I4" s="332"/>
      <c r="J4" s="333"/>
      <c r="K4" s="334"/>
      <c r="L4" s="331"/>
      <c r="M4" s="331"/>
      <c r="N4" s="331"/>
      <c r="O4" s="331"/>
      <c r="P4" s="331"/>
      <c r="Q4" s="335" t="s">
        <v>351</v>
      </c>
    </row>
    <row r="5" spans="1:17" ht="22.8" customHeight="1" x14ac:dyDescent="0.25">
      <c r="A5" s="459" t="s">
        <v>283</v>
      </c>
      <c r="B5" s="460" t="s">
        <v>0</v>
      </c>
      <c r="C5" s="460" t="s">
        <v>352</v>
      </c>
      <c r="D5" s="460" t="s">
        <v>353</v>
      </c>
      <c r="E5" s="460"/>
      <c r="F5" s="460"/>
      <c r="G5" s="460"/>
      <c r="H5" s="460"/>
      <c r="I5" s="460"/>
      <c r="J5" s="460" t="s">
        <v>353</v>
      </c>
      <c r="K5" s="460"/>
      <c r="L5" s="460"/>
      <c r="M5" s="460"/>
      <c r="N5" s="460"/>
      <c r="O5" s="460"/>
      <c r="P5" s="457" t="s">
        <v>40</v>
      </c>
      <c r="Q5" s="457" t="s">
        <v>411</v>
      </c>
    </row>
    <row r="6" spans="1:17" ht="21.6" customHeight="1" x14ac:dyDescent="0.25">
      <c r="A6" s="459"/>
      <c r="B6" s="460"/>
      <c r="C6" s="460"/>
      <c r="D6" s="458" t="s">
        <v>354</v>
      </c>
      <c r="E6" s="458"/>
      <c r="F6" s="458"/>
      <c r="G6" s="458"/>
      <c r="H6" s="458"/>
      <c r="I6" s="458"/>
      <c r="J6" s="458" t="s">
        <v>354</v>
      </c>
      <c r="K6" s="458"/>
      <c r="L6" s="458"/>
      <c r="M6" s="458"/>
      <c r="N6" s="458"/>
      <c r="O6" s="458"/>
      <c r="P6" s="457"/>
      <c r="Q6" s="457"/>
    </row>
    <row r="7" spans="1:17" ht="18.75" customHeight="1" x14ac:dyDescent="0.25">
      <c r="A7" s="459"/>
      <c r="B7" s="460"/>
      <c r="C7" s="460"/>
      <c r="D7" s="170" t="s">
        <v>355</v>
      </c>
      <c r="E7" s="460" t="s">
        <v>17</v>
      </c>
      <c r="F7" s="170" t="s">
        <v>356</v>
      </c>
      <c r="G7" s="460" t="s">
        <v>17</v>
      </c>
      <c r="H7" s="170" t="s">
        <v>357</v>
      </c>
      <c r="I7" s="460" t="s">
        <v>17</v>
      </c>
      <c r="J7" s="170" t="s">
        <v>358</v>
      </c>
      <c r="K7" s="460" t="s">
        <v>17</v>
      </c>
      <c r="L7" s="170" t="s">
        <v>359</v>
      </c>
      <c r="M7" s="460" t="s">
        <v>17</v>
      </c>
      <c r="N7" s="171" t="s">
        <v>37</v>
      </c>
      <c r="O7" s="460" t="s">
        <v>17</v>
      </c>
      <c r="P7" s="457"/>
      <c r="Q7" s="457" t="s">
        <v>285</v>
      </c>
    </row>
    <row r="8" spans="1:17" ht="49.2" customHeight="1" x14ac:dyDescent="0.25">
      <c r="A8" s="459"/>
      <c r="B8" s="460"/>
      <c r="C8" s="179" t="s">
        <v>360</v>
      </c>
      <c r="D8" s="169" t="s">
        <v>361</v>
      </c>
      <c r="E8" s="460"/>
      <c r="F8" s="180" t="s">
        <v>362</v>
      </c>
      <c r="G8" s="460"/>
      <c r="H8" s="169" t="s">
        <v>363</v>
      </c>
      <c r="I8" s="460"/>
      <c r="J8" s="169" t="s">
        <v>364</v>
      </c>
      <c r="K8" s="460"/>
      <c r="L8" s="169" t="s">
        <v>365</v>
      </c>
      <c r="M8" s="460"/>
      <c r="N8" s="169" t="s">
        <v>366</v>
      </c>
      <c r="O8" s="460"/>
      <c r="P8" s="457"/>
      <c r="Q8" s="457"/>
    </row>
    <row r="9" spans="1:17" ht="19.05" customHeight="1" x14ac:dyDescent="0.25">
      <c r="A9" s="418" t="s">
        <v>38</v>
      </c>
      <c r="B9" s="92" t="s">
        <v>14</v>
      </c>
      <c r="C9" s="141">
        <v>3911758</v>
      </c>
      <c r="D9" s="141">
        <v>2174375</v>
      </c>
      <c r="E9" s="173">
        <f>D9/C9*100</f>
        <v>55.585621605426518</v>
      </c>
      <c r="F9" s="141">
        <v>673950</v>
      </c>
      <c r="G9" s="141">
        <f>F9/C9*100</f>
        <v>17.228826527612391</v>
      </c>
      <c r="H9" s="141">
        <v>138264</v>
      </c>
      <c r="I9" s="173">
        <f>H9/C9*100</f>
        <v>3.5345744803231693</v>
      </c>
      <c r="J9" s="141">
        <v>661230</v>
      </c>
      <c r="K9" s="173">
        <f>J9/C9*100</f>
        <v>16.903653037841298</v>
      </c>
      <c r="L9" s="141">
        <v>13542</v>
      </c>
      <c r="M9" s="173">
        <v>0</v>
      </c>
      <c r="N9" s="141">
        <v>250397</v>
      </c>
      <c r="O9" s="173">
        <v>6</v>
      </c>
      <c r="P9" s="89" t="s">
        <v>329</v>
      </c>
      <c r="Q9" s="461" t="s">
        <v>42</v>
      </c>
    </row>
    <row r="10" spans="1:17" ht="19.05" customHeight="1" x14ac:dyDescent="0.25">
      <c r="A10" s="418"/>
      <c r="B10" s="92" t="s">
        <v>15</v>
      </c>
      <c r="C10" s="141">
        <v>8099929</v>
      </c>
      <c r="D10" s="141">
        <v>3960333</v>
      </c>
      <c r="E10" s="173">
        <f t="shared" ref="E10:E32" si="0">D10/C10*100</f>
        <v>48.893428572028228</v>
      </c>
      <c r="F10" s="141">
        <v>1002518</v>
      </c>
      <c r="G10" s="141">
        <f t="shared" ref="G10:G32" si="1">F10/C10*100</f>
        <v>12.376873920746712</v>
      </c>
      <c r="H10" s="141">
        <v>1355768</v>
      </c>
      <c r="I10" s="173">
        <f t="shared" ref="I10:I32" si="2">H10/C10*100</f>
        <v>16.738023259216224</v>
      </c>
      <c r="J10" s="141">
        <v>1269609</v>
      </c>
      <c r="K10" s="173">
        <f t="shared" ref="K10:K32" si="3">J10/C10*100</f>
        <v>15.674322577395431</v>
      </c>
      <c r="L10" s="141">
        <v>73460</v>
      </c>
      <c r="M10" s="173">
        <v>1</v>
      </c>
      <c r="N10" s="141">
        <v>438241</v>
      </c>
      <c r="O10" s="173">
        <v>5</v>
      </c>
      <c r="P10" s="86" t="s">
        <v>330</v>
      </c>
      <c r="Q10" s="423"/>
    </row>
    <row r="11" spans="1:17" ht="19.05" customHeight="1" x14ac:dyDescent="0.25">
      <c r="A11" s="418"/>
      <c r="B11" s="92" t="s">
        <v>16</v>
      </c>
      <c r="C11" s="141">
        <v>4469988</v>
      </c>
      <c r="D11" s="141">
        <v>2401245</v>
      </c>
      <c r="E11" s="173">
        <f t="shared" si="0"/>
        <v>53.719271729588534</v>
      </c>
      <c r="F11" s="141">
        <v>295139</v>
      </c>
      <c r="G11" s="141">
        <f t="shared" si="1"/>
        <v>6.6026799177089508</v>
      </c>
      <c r="H11" s="141">
        <v>14535</v>
      </c>
      <c r="I11" s="173">
        <f t="shared" si="2"/>
        <v>0.32516865817089441</v>
      </c>
      <c r="J11" s="141">
        <v>1342308</v>
      </c>
      <c r="K11" s="173">
        <f t="shared" si="3"/>
        <v>30.029342360650634</v>
      </c>
      <c r="L11" s="141">
        <v>6587</v>
      </c>
      <c r="M11" s="173">
        <v>0</v>
      </c>
      <c r="N11" s="141">
        <v>410174</v>
      </c>
      <c r="O11" s="173">
        <v>9</v>
      </c>
      <c r="P11" s="86" t="s">
        <v>331</v>
      </c>
      <c r="Q11" s="423"/>
    </row>
    <row r="12" spans="1:17" ht="19.05" customHeight="1" x14ac:dyDescent="0.25">
      <c r="A12" s="418" t="s">
        <v>204</v>
      </c>
      <c r="B12" s="92" t="s">
        <v>297</v>
      </c>
      <c r="C12" s="141">
        <v>3160773</v>
      </c>
      <c r="D12" s="141">
        <v>1633230</v>
      </c>
      <c r="E12" s="173">
        <f t="shared" si="0"/>
        <v>51.671853688955203</v>
      </c>
      <c r="F12" s="141">
        <v>190754</v>
      </c>
      <c r="G12" s="141">
        <f t="shared" si="1"/>
        <v>6.0350426936701878</v>
      </c>
      <c r="H12" s="141">
        <v>228532</v>
      </c>
      <c r="I12" s="173">
        <f t="shared" si="2"/>
        <v>7.2302566492437128</v>
      </c>
      <c r="J12" s="141">
        <v>497927</v>
      </c>
      <c r="K12" s="173">
        <f t="shared" si="3"/>
        <v>15.753329960740617</v>
      </c>
      <c r="L12" s="141">
        <v>9216</v>
      </c>
      <c r="M12" s="173">
        <f t="shared" ref="M12:M32" si="4">L12/C12*100</f>
        <v>0.29157424465470949</v>
      </c>
      <c r="N12" s="141">
        <v>601114</v>
      </c>
      <c r="O12" s="173">
        <f t="shared" ref="O12:O32" si="5">N12/C12*100</f>
        <v>19.017942762735572</v>
      </c>
      <c r="P12" s="87" t="s">
        <v>44</v>
      </c>
      <c r="Q12" s="423" t="s">
        <v>43</v>
      </c>
    </row>
    <row r="13" spans="1:17" ht="19.05" customHeight="1" x14ac:dyDescent="0.25">
      <c r="A13" s="418"/>
      <c r="B13" s="92" t="s">
        <v>173</v>
      </c>
      <c r="C13" s="141">
        <v>2208312</v>
      </c>
      <c r="D13" s="141">
        <v>891847</v>
      </c>
      <c r="E13" s="173">
        <f t="shared" si="0"/>
        <v>40.385914671477579</v>
      </c>
      <c r="F13" s="141">
        <v>37719</v>
      </c>
      <c r="G13" s="141">
        <f t="shared" si="1"/>
        <v>1.7080466890548076</v>
      </c>
      <c r="H13" s="141">
        <v>538500</v>
      </c>
      <c r="I13" s="173">
        <f t="shared" si="2"/>
        <v>24.38514123004358</v>
      </c>
      <c r="J13" s="141">
        <v>288511</v>
      </c>
      <c r="K13" s="173">
        <f t="shared" si="3"/>
        <v>13.064775267262959</v>
      </c>
      <c r="L13" s="141">
        <v>88614</v>
      </c>
      <c r="M13" s="173">
        <f t="shared" si="4"/>
        <v>4.0127481986241076</v>
      </c>
      <c r="N13" s="141">
        <v>363121</v>
      </c>
      <c r="O13" s="173">
        <f t="shared" si="5"/>
        <v>16.443373943536965</v>
      </c>
      <c r="P13" s="87" t="s">
        <v>367</v>
      </c>
      <c r="Q13" s="423"/>
    </row>
    <row r="14" spans="1:17" ht="19.05" customHeight="1" x14ac:dyDescent="0.25">
      <c r="A14" s="418"/>
      <c r="B14" s="92" t="s">
        <v>2</v>
      </c>
      <c r="C14" s="141">
        <v>2267497</v>
      </c>
      <c r="D14" s="141">
        <v>1029789</v>
      </c>
      <c r="E14" s="173">
        <f t="shared" si="0"/>
        <v>45.41523097935741</v>
      </c>
      <c r="F14" s="141">
        <v>73148</v>
      </c>
      <c r="G14" s="141">
        <f t="shared" si="1"/>
        <v>3.2259359108303118</v>
      </c>
      <c r="H14" s="141">
        <v>290568</v>
      </c>
      <c r="I14" s="173">
        <f t="shared" si="2"/>
        <v>12.814482224232272</v>
      </c>
      <c r="J14" s="141">
        <v>750942</v>
      </c>
      <c r="K14" s="173">
        <f t="shared" si="3"/>
        <v>33.117662338693279</v>
      </c>
      <c r="L14" s="141">
        <v>63807</v>
      </c>
      <c r="M14" s="173">
        <f t="shared" si="4"/>
        <v>2.8139838773766845</v>
      </c>
      <c r="N14" s="141">
        <v>59243</v>
      </c>
      <c r="O14" s="173">
        <f t="shared" si="5"/>
        <v>2.6127046695100367</v>
      </c>
      <c r="P14" s="87" t="s">
        <v>333</v>
      </c>
      <c r="Q14" s="423"/>
    </row>
    <row r="15" spans="1:17" ht="19.05" customHeight="1" x14ac:dyDescent="0.25">
      <c r="A15" s="418"/>
      <c r="B15" s="92" t="s">
        <v>209</v>
      </c>
      <c r="C15" s="141">
        <v>139444</v>
      </c>
      <c r="D15" s="141">
        <v>66922</v>
      </c>
      <c r="E15" s="173">
        <f t="shared" si="0"/>
        <v>47.992025472591152</v>
      </c>
      <c r="F15" s="141">
        <v>3586</v>
      </c>
      <c r="G15" s="141">
        <f t="shared" si="1"/>
        <v>2.5716416626029091</v>
      </c>
      <c r="H15" s="141">
        <v>8982</v>
      </c>
      <c r="I15" s="173">
        <f t="shared" si="2"/>
        <v>6.4412954304236827</v>
      </c>
      <c r="J15" s="141">
        <v>52431</v>
      </c>
      <c r="K15" s="173">
        <f t="shared" si="3"/>
        <v>37.600040159490547</v>
      </c>
      <c r="L15" s="141">
        <v>2569</v>
      </c>
      <c r="M15" s="173">
        <f t="shared" si="4"/>
        <v>1.8423166288976218</v>
      </c>
      <c r="N15" s="141">
        <v>4945</v>
      </c>
      <c r="O15" s="173">
        <f t="shared" si="5"/>
        <v>3.5462264421559913</v>
      </c>
      <c r="P15" s="172" t="s">
        <v>417</v>
      </c>
      <c r="Q15" s="423"/>
    </row>
    <row r="16" spans="1:17" ht="19.05" customHeight="1" x14ac:dyDescent="0.25">
      <c r="A16" s="418"/>
      <c r="B16" s="92" t="s">
        <v>1</v>
      </c>
      <c r="C16" s="141">
        <v>3105706</v>
      </c>
      <c r="D16" s="141">
        <v>1180966</v>
      </c>
      <c r="E16" s="173">
        <f t="shared" si="0"/>
        <v>38.025685625104245</v>
      </c>
      <c r="F16" s="141">
        <v>169744</v>
      </c>
      <c r="G16" s="141">
        <f t="shared" si="1"/>
        <v>5.4655527599843641</v>
      </c>
      <c r="H16" s="141">
        <v>774098</v>
      </c>
      <c r="I16" s="173">
        <f t="shared" si="2"/>
        <v>24.925025098963005</v>
      </c>
      <c r="J16" s="141">
        <v>546787</v>
      </c>
      <c r="K16" s="173">
        <f t="shared" si="3"/>
        <v>17.605884137133394</v>
      </c>
      <c r="L16" s="141">
        <v>146388</v>
      </c>
      <c r="M16" s="173">
        <f t="shared" si="4"/>
        <v>4.7135176349596524</v>
      </c>
      <c r="N16" s="141">
        <v>287723</v>
      </c>
      <c r="O16" s="173">
        <f t="shared" si="5"/>
        <v>9.2643347438553434</v>
      </c>
      <c r="P16" s="172" t="s">
        <v>45</v>
      </c>
      <c r="Q16" s="423"/>
    </row>
    <row r="17" spans="1:17" ht="19.05" customHeight="1" x14ac:dyDescent="0.25">
      <c r="A17" s="418" t="s">
        <v>335</v>
      </c>
      <c r="B17" s="92" t="s">
        <v>7</v>
      </c>
      <c r="C17" s="141">
        <v>4466718</v>
      </c>
      <c r="D17" s="141">
        <v>3140611</v>
      </c>
      <c r="E17" s="173">
        <f t="shared" si="0"/>
        <v>70.311378511023079</v>
      </c>
      <c r="F17" s="141">
        <v>102913</v>
      </c>
      <c r="G17" s="141">
        <f t="shared" si="1"/>
        <v>2.3039959093007436</v>
      </c>
      <c r="H17" s="141">
        <v>81237</v>
      </c>
      <c r="I17" s="173">
        <f t="shared" si="2"/>
        <v>1.8187179042867718</v>
      </c>
      <c r="J17" s="141">
        <v>336038</v>
      </c>
      <c r="K17" s="173">
        <f t="shared" si="3"/>
        <v>7.5231523458611003</v>
      </c>
      <c r="L17" s="141">
        <v>56739</v>
      </c>
      <c r="M17" s="173">
        <f t="shared" si="4"/>
        <v>1.2702615208750587</v>
      </c>
      <c r="N17" s="141">
        <v>749180</v>
      </c>
      <c r="O17" s="173">
        <f t="shared" si="5"/>
        <v>16.772493808653245</v>
      </c>
      <c r="P17" s="172" t="s">
        <v>293</v>
      </c>
      <c r="Q17" s="417" t="s">
        <v>368</v>
      </c>
    </row>
    <row r="18" spans="1:17" ht="19.05" customHeight="1" x14ac:dyDescent="0.25">
      <c r="A18" s="418"/>
      <c r="B18" s="92" t="s">
        <v>8</v>
      </c>
      <c r="C18" s="141">
        <v>2591959</v>
      </c>
      <c r="D18" s="141">
        <v>1371368</v>
      </c>
      <c r="E18" s="173">
        <f t="shared" si="0"/>
        <v>52.908552951647771</v>
      </c>
      <c r="F18" s="141">
        <v>83163</v>
      </c>
      <c r="G18" s="141">
        <f t="shared" si="1"/>
        <v>3.2084998258074302</v>
      </c>
      <c r="H18" s="141">
        <v>103621</v>
      </c>
      <c r="I18" s="173">
        <f t="shared" si="2"/>
        <v>3.9977870020320534</v>
      </c>
      <c r="J18" s="141">
        <v>214811</v>
      </c>
      <c r="K18" s="173">
        <f t="shared" si="3"/>
        <v>8.2875925120729157</v>
      </c>
      <c r="L18" s="141">
        <v>126164</v>
      </c>
      <c r="M18" s="173">
        <f t="shared" si="4"/>
        <v>4.867515265480665</v>
      </c>
      <c r="N18" s="141">
        <v>692832</v>
      </c>
      <c r="O18" s="173">
        <f t="shared" si="5"/>
        <v>26.730052442959167</v>
      </c>
      <c r="P18" s="172" t="s">
        <v>47</v>
      </c>
      <c r="Q18" s="417"/>
    </row>
    <row r="19" spans="1:17" ht="19.05" customHeight="1" x14ac:dyDescent="0.25">
      <c r="A19" s="418"/>
      <c r="B19" s="92" t="s">
        <v>168</v>
      </c>
      <c r="C19" s="141">
        <v>1313651</v>
      </c>
      <c r="D19" s="141">
        <v>711643</v>
      </c>
      <c r="E19" s="173">
        <f t="shared" si="0"/>
        <v>54.172911983472019</v>
      </c>
      <c r="F19" s="141">
        <v>16497</v>
      </c>
      <c r="G19" s="141">
        <f t="shared" si="1"/>
        <v>1.255812997516083</v>
      </c>
      <c r="H19" s="141">
        <v>67023</v>
      </c>
      <c r="I19" s="173">
        <f t="shared" si="2"/>
        <v>5.1020400395538843</v>
      </c>
      <c r="J19" s="141">
        <v>400812</v>
      </c>
      <c r="K19" s="173">
        <f t="shared" si="3"/>
        <v>30.511300185513502</v>
      </c>
      <c r="L19" s="141">
        <v>48629</v>
      </c>
      <c r="M19" s="173">
        <f t="shared" si="4"/>
        <v>3.7018203464999457</v>
      </c>
      <c r="N19" s="141">
        <v>69047</v>
      </c>
      <c r="O19" s="173">
        <f t="shared" si="5"/>
        <v>5.2561144474445642</v>
      </c>
      <c r="P19" s="172" t="s">
        <v>412</v>
      </c>
      <c r="Q19" s="417"/>
    </row>
    <row r="20" spans="1:17" ht="19.05" customHeight="1" x14ac:dyDescent="0.25">
      <c r="A20" s="418"/>
      <c r="B20" s="92" t="s">
        <v>337</v>
      </c>
      <c r="C20" s="141">
        <v>1555196</v>
      </c>
      <c r="D20" s="141">
        <v>978820</v>
      </c>
      <c r="E20" s="173">
        <f t="shared" si="0"/>
        <v>62.938690685932826</v>
      </c>
      <c r="F20" s="141">
        <v>59144</v>
      </c>
      <c r="G20" s="141">
        <f t="shared" si="1"/>
        <v>3.8029933204560709</v>
      </c>
      <c r="H20" s="141">
        <v>65201</v>
      </c>
      <c r="I20" s="173">
        <f t="shared" si="2"/>
        <v>4.1924619147682991</v>
      </c>
      <c r="J20" s="141">
        <v>365242</v>
      </c>
      <c r="K20" s="173">
        <f t="shared" si="3"/>
        <v>23.485271309854191</v>
      </c>
      <c r="L20" s="141">
        <v>46641</v>
      </c>
      <c r="M20" s="173">
        <f t="shared" si="4"/>
        <v>2.999043207415657</v>
      </c>
      <c r="N20" s="141">
        <v>40148</v>
      </c>
      <c r="O20" s="173">
        <f t="shared" si="5"/>
        <v>2.5815395615729466</v>
      </c>
      <c r="P20" s="87" t="s">
        <v>295</v>
      </c>
      <c r="Q20" s="417"/>
    </row>
    <row r="21" spans="1:17" ht="19.05" customHeight="1" x14ac:dyDescent="0.25">
      <c r="A21" s="418"/>
      <c r="B21" s="92" t="s">
        <v>202</v>
      </c>
      <c r="C21" s="141">
        <v>1479209</v>
      </c>
      <c r="D21" s="141">
        <v>948714</v>
      </c>
      <c r="E21" s="173">
        <f t="shared" si="0"/>
        <v>64.136575696875838</v>
      </c>
      <c r="F21" s="141">
        <v>52143</v>
      </c>
      <c r="G21" s="141">
        <f t="shared" si="1"/>
        <v>3.525059677165296</v>
      </c>
      <c r="H21" s="141">
        <v>31352</v>
      </c>
      <c r="I21" s="173">
        <f t="shared" si="2"/>
        <v>2.1195111711732419</v>
      </c>
      <c r="J21" s="141">
        <v>326316</v>
      </c>
      <c r="K21" s="173">
        <f t="shared" si="3"/>
        <v>22.060168644187534</v>
      </c>
      <c r="L21" s="141">
        <v>9283</v>
      </c>
      <c r="M21" s="173">
        <f t="shared" si="4"/>
        <v>0.62756513785408286</v>
      </c>
      <c r="N21" s="141">
        <v>111401</v>
      </c>
      <c r="O21" s="173">
        <f t="shared" si="5"/>
        <v>7.5311196727440137</v>
      </c>
      <c r="P21" s="87" t="s">
        <v>338</v>
      </c>
      <c r="Q21" s="417"/>
    </row>
    <row r="22" spans="1:17" ht="19.05" customHeight="1" x14ac:dyDescent="0.25">
      <c r="A22" s="418" t="s">
        <v>339</v>
      </c>
      <c r="B22" s="92" t="s">
        <v>5</v>
      </c>
      <c r="C22" s="141">
        <v>3095823</v>
      </c>
      <c r="D22" s="141">
        <v>2242336</v>
      </c>
      <c r="E22" s="173">
        <f t="shared" si="0"/>
        <v>72.431014305404403</v>
      </c>
      <c r="F22" s="141">
        <v>169846</v>
      </c>
      <c r="G22" s="141">
        <f t="shared" si="1"/>
        <v>5.4862955666393072</v>
      </c>
      <c r="H22" s="141">
        <v>363348</v>
      </c>
      <c r="I22" s="173">
        <f t="shared" si="2"/>
        <v>11.736717506136495</v>
      </c>
      <c r="J22" s="141">
        <v>229295</v>
      </c>
      <c r="K22" s="173">
        <f t="shared" si="3"/>
        <v>7.4065926895691385</v>
      </c>
      <c r="L22" s="141">
        <v>20103</v>
      </c>
      <c r="M22" s="173">
        <f t="shared" si="4"/>
        <v>0.64935882962301139</v>
      </c>
      <c r="N22" s="141">
        <v>895</v>
      </c>
      <c r="O22" s="173">
        <f t="shared" si="5"/>
        <v>2.8909921529751539E-2</v>
      </c>
      <c r="P22" s="87" t="s">
        <v>49</v>
      </c>
      <c r="Q22" s="417" t="s">
        <v>369</v>
      </c>
    </row>
    <row r="23" spans="1:17" ht="19.05" customHeight="1" x14ac:dyDescent="0.25">
      <c r="A23" s="418"/>
      <c r="B23" s="92" t="s">
        <v>3</v>
      </c>
      <c r="C23" s="141">
        <v>3889965</v>
      </c>
      <c r="D23" s="141">
        <v>2512549</v>
      </c>
      <c r="E23" s="173">
        <f t="shared" si="0"/>
        <v>64.590529734843372</v>
      </c>
      <c r="F23" s="141">
        <v>282543</v>
      </c>
      <c r="G23" s="141">
        <f t="shared" si="1"/>
        <v>7.2633815471347427</v>
      </c>
      <c r="H23" s="141">
        <v>325388</v>
      </c>
      <c r="I23" s="173">
        <f t="shared" si="2"/>
        <v>8.3648053388655157</v>
      </c>
      <c r="J23" s="141">
        <v>474723</v>
      </c>
      <c r="K23" s="173">
        <f t="shared" si="3"/>
        <v>12.203785895245844</v>
      </c>
      <c r="L23" s="141">
        <v>23909</v>
      </c>
      <c r="M23" s="173">
        <f t="shared" si="4"/>
        <v>0.61463277947230888</v>
      </c>
      <c r="N23" s="141">
        <v>270853</v>
      </c>
      <c r="O23" s="173">
        <f t="shared" si="5"/>
        <v>6.962864704438215</v>
      </c>
      <c r="P23" s="87" t="s">
        <v>370</v>
      </c>
      <c r="Q23" s="417"/>
    </row>
    <row r="24" spans="1:17" ht="19.05" customHeight="1" x14ac:dyDescent="0.25">
      <c r="A24" s="418"/>
      <c r="B24" s="92" t="s">
        <v>4</v>
      </c>
      <c r="C24" s="141">
        <v>2155238</v>
      </c>
      <c r="D24" s="141">
        <v>1100662</v>
      </c>
      <c r="E24" s="173">
        <f t="shared" si="0"/>
        <v>51.069162663241826</v>
      </c>
      <c r="F24" s="141">
        <v>310951</v>
      </c>
      <c r="G24" s="141">
        <f t="shared" si="1"/>
        <v>14.427687336618972</v>
      </c>
      <c r="H24" s="141">
        <v>328870</v>
      </c>
      <c r="I24" s="173">
        <f t="shared" si="2"/>
        <v>15.259103634958182</v>
      </c>
      <c r="J24" s="141">
        <v>295666</v>
      </c>
      <c r="K24" s="173">
        <f t="shared" si="3"/>
        <v>13.718484919066942</v>
      </c>
      <c r="L24" s="141">
        <v>64923</v>
      </c>
      <c r="M24" s="173">
        <f t="shared" si="4"/>
        <v>3.0123355286051936</v>
      </c>
      <c r="N24" s="141">
        <v>54166</v>
      </c>
      <c r="O24" s="173">
        <f t="shared" si="5"/>
        <v>2.5132259175088785</v>
      </c>
      <c r="P24" s="87" t="s">
        <v>371</v>
      </c>
      <c r="Q24" s="417"/>
    </row>
    <row r="25" spans="1:17" ht="19.05" customHeight="1" x14ac:dyDescent="0.25">
      <c r="A25" s="418"/>
      <c r="B25" s="92" t="s">
        <v>6</v>
      </c>
      <c r="C25" s="141">
        <v>1882387</v>
      </c>
      <c r="D25" s="141">
        <v>1325754</v>
      </c>
      <c r="E25" s="173">
        <f t="shared" si="0"/>
        <v>70.429406917918584</v>
      </c>
      <c r="F25" s="141">
        <v>82450</v>
      </c>
      <c r="G25" s="141">
        <f t="shared" si="1"/>
        <v>4.380076997981817</v>
      </c>
      <c r="H25" s="141">
        <v>89597</v>
      </c>
      <c r="I25" s="173">
        <f t="shared" si="2"/>
        <v>4.7597545031919575</v>
      </c>
      <c r="J25" s="141">
        <v>274791</v>
      </c>
      <c r="K25" s="173">
        <f t="shared" si="3"/>
        <v>14.598007742297414</v>
      </c>
      <c r="L25" s="141">
        <v>36685</v>
      </c>
      <c r="M25" s="173">
        <f t="shared" si="4"/>
        <v>1.9488553628982774</v>
      </c>
      <c r="N25" s="141">
        <v>73110</v>
      </c>
      <c r="O25" s="173">
        <f t="shared" si="5"/>
        <v>3.8838984757119546</v>
      </c>
      <c r="P25" s="87" t="s">
        <v>343</v>
      </c>
      <c r="Q25" s="417"/>
    </row>
    <row r="26" spans="1:17" ht="19.05" customHeight="1" x14ac:dyDescent="0.25">
      <c r="A26" s="418" t="s">
        <v>344</v>
      </c>
      <c r="B26" s="92" t="s">
        <v>10</v>
      </c>
      <c r="C26" s="141">
        <v>1768600</v>
      </c>
      <c r="D26" s="141">
        <v>743762</v>
      </c>
      <c r="E26" s="173">
        <f t="shared" si="0"/>
        <v>42.053714802668779</v>
      </c>
      <c r="F26" s="141">
        <v>92773</v>
      </c>
      <c r="G26" s="141">
        <f t="shared" si="1"/>
        <v>5.2455614610426329</v>
      </c>
      <c r="H26" s="141">
        <v>88100</v>
      </c>
      <c r="I26" s="173">
        <f t="shared" si="2"/>
        <v>4.9813411738097928</v>
      </c>
      <c r="J26" s="141">
        <v>567039</v>
      </c>
      <c r="K26" s="173">
        <f t="shared" si="3"/>
        <v>32.061461042632587</v>
      </c>
      <c r="L26" s="141">
        <v>245369</v>
      </c>
      <c r="M26" s="173">
        <f t="shared" si="4"/>
        <v>13.873628858984507</v>
      </c>
      <c r="N26" s="141">
        <v>31557</v>
      </c>
      <c r="O26" s="173">
        <f t="shared" si="5"/>
        <v>1.7842926608616985</v>
      </c>
      <c r="P26" s="87" t="s">
        <v>311</v>
      </c>
      <c r="Q26" s="454" t="s">
        <v>46</v>
      </c>
    </row>
    <row r="27" spans="1:17" ht="19.05" customHeight="1" x14ac:dyDescent="0.25">
      <c r="A27" s="418"/>
      <c r="B27" s="93" t="s">
        <v>201</v>
      </c>
      <c r="C27" s="141">
        <v>2467512</v>
      </c>
      <c r="D27" s="141">
        <v>1454247</v>
      </c>
      <c r="E27" s="173">
        <f t="shared" si="0"/>
        <v>58.935762014531235</v>
      </c>
      <c r="F27" s="141">
        <v>149449</v>
      </c>
      <c r="G27" s="141">
        <f t="shared" si="1"/>
        <v>6.0566676068849921</v>
      </c>
      <c r="H27" s="141">
        <v>158254</v>
      </c>
      <c r="I27" s="173">
        <f t="shared" si="2"/>
        <v>6.4135047772817311</v>
      </c>
      <c r="J27" s="141">
        <v>536334</v>
      </c>
      <c r="K27" s="173">
        <f t="shared" si="3"/>
        <v>21.735821345549688</v>
      </c>
      <c r="L27" s="141">
        <v>4412</v>
      </c>
      <c r="M27" s="173">
        <f t="shared" si="4"/>
        <v>0.17880358839187002</v>
      </c>
      <c r="N27" s="141">
        <v>164816</v>
      </c>
      <c r="O27" s="173">
        <f t="shared" si="5"/>
        <v>6.6794406673604829</v>
      </c>
      <c r="P27" s="87" t="s">
        <v>345</v>
      </c>
      <c r="Q27" s="454"/>
    </row>
    <row r="28" spans="1:17" ht="19.05" customHeight="1" x14ac:dyDescent="0.25">
      <c r="A28" s="418"/>
      <c r="B28" s="93" t="s">
        <v>208</v>
      </c>
      <c r="C28" s="141">
        <v>1568424</v>
      </c>
      <c r="D28" s="141">
        <v>1080740</v>
      </c>
      <c r="E28" s="173">
        <f t="shared" si="0"/>
        <v>68.906112122742329</v>
      </c>
      <c r="F28" s="141">
        <v>36131</v>
      </c>
      <c r="G28" s="141">
        <f t="shared" si="1"/>
        <v>2.3036500334093333</v>
      </c>
      <c r="H28" s="141">
        <v>140382</v>
      </c>
      <c r="I28" s="173">
        <f t="shared" si="2"/>
        <v>8.9505133815855906</v>
      </c>
      <c r="J28" s="141">
        <v>153849</v>
      </c>
      <c r="K28" s="173">
        <f t="shared" si="3"/>
        <v>9.8091459962357117</v>
      </c>
      <c r="L28" s="141">
        <v>17660</v>
      </c>
      <c r="M28" s="173">
        <f t="shared" si="4"/>
        <v>1.1259710384436861</v>
      </c>
      <c r="N28" s="141">
        <v>139662</v>
      </c>
      <c r="O28" s="173">
        <f t="shared" si="5"/>
        <v>8.9046074275833575</v>
      </c>
      <c r="P28" s="88" t="s">
        <v>346</v>
      </c>
      <c r="Q28" s="454"/>
    </row>
    <row r="29" spans="1:17" ht="19.05" customHeight="1" x14ac:dyDescent="0.25">
      <c r="A29" s="418"/>
      <c r="B29" s="93" t="s">
        <v>9</v>
      </c>
      <c r="C29" s="141">
        <v>5358671</v>
      </c>
      <c r="D29" s="141">
        <v>2405553</v>
      </c>
      <c r="E29" s="173">
        <f t="shared" si="0"/>
        <v>44.89085073519162</v>
      </c>
      <c r="F29" s="141">
        <v>470059</v>
      </c>
      <c r="G29" s="141">
        <f t="shared" si="1"/>
        <v>8.7719324436973274</v>
      </c>
      <c r="H29" s="141">
        <v>955548</v>
      </c>
      <c r="I29" s="173">
        <f t="shared" si="2"/>
        <v>17.831809416924457</v>
      </c>
      <c r="J29" s="141">
        <v>941269</v>
      </c>
      <c r="K29" s="173">
        <f t="shared" si="3"/>
        <v>17.565344093712788</v>
      </c>
      <c r="L29" s="141">
        <v>3387</v>
      </c>
      <c r="M29" s="173">
        <f t="shared" si="4"/>
        <v>6.320597028628927E-2</v>
      </c>
      <c r="N29" s="141">
        <v>582855</v>
      </c>
      <c r="O29" s="173">
        <f t="shared" si="5"/>
        <v>10.87685734018752</v>
      </c>
      <c r="P29" s="87" t="s">
        <v>307</v>
      </c>
      <c r="Q29" s="454"/>
    </row>
    <row r="30" spans="1:17" ht="19.05" customHeight="1" x14ac:dyDescent="0.25">
      <c r="A30" s="418"/>
      <c r="B30" s="93" t="s">
        <v>203</v>
      </c>
      <c r="C30" s="141">
        <v>4287538</v>
      </c>
      <c r="D30" s="141">
        <v>1752962</v>
      </c>
      <c r="E30" s="173">
        <f t="shared" si="0"/>
        <v>40.885048715603226</v>
      </c>
      <c r="F30" s="141">
        <v>128173</v>
      </c>
      <c r="G30" s="141">
        <f t="shared" si="1"/>
        <v>2.9894312306969639</v>
      </c>
      <c r="H30" s="141">
        <v>1125755</v>
      </c>
      <c r="I30" s="173">
        <f t="shared" si="2"/>
        <v>26.256443674668304</v>
      </c>
      <c r="J30" s="141">
        <v>898043</v>
      </c>
      <c r="K30" s="173">
        <f t="shared" si="3"/>
        <v>20.945423690705482</v>
      </c>
      <c r="L30" s="141">
        <v>32869</v>
      </c>
      <c r="M30" s="173">
        <f t="shared" si="4"/>
        <v>0.76661711219818929</v>
      </c>
      <c r="N30" s="141">
        <v>349736</v>
      </c>
      <c r="O30" s="173">
        <f t="shared" si="5"/>
        <v>8.1570355761278392</v>
      </c>
      <c r="P30" s="88" t="s">
        <v>347</v>
      </c>
      <c r="Q30" s="454"/>
    </row>
    <row r="31" spans="1:17" ht="19.05" customHeight="1" x14ac:dyDescent="0.25">
      <c r="A31" s="418"/>
      <c r="B31" s="92" t="s">
        <v>11</v>
      </c>
      <c r="C31" s="141">
        <v>2224490</v>
      </c>
      <c r="D31" s="141">
        <v>1403821</v>
      </c>
      <c r="E31" s="173">
        <f t="shared" si="0"/>
        <v>63.10754375160149</v>
      </c>
      <c r="F31" s="141">
        <v>49465</v>
      </c>
      <c r="G31" s="141">
        <f t="shared" si="1"/>
        <v>2.2236557592976367</v>
      </c>
      <c r="H31" s="141">
        <v>126622</v>
      </c>
      <c r="I31" s="173">
        <f t="shared" si="2"/>
        <v>5.6921811291576949</v>
      </c>
      <c r="J31" s="141">
        <v>495762</v>
      </c>
      <c r="K31" s="173">
        <f t="shared" si="3"/>
        <v>22.286546579215909</v>
      </c>
      <c r="L31" s="141">
        <v>19701</v>
      </c>
      <c r="M31" s="173">
        <f t="shared" si="4"/>
        <v>0.88564120315218309</v>
      </c>
      <c r="N31" s="141">
        <v>129119</v>
      </c>
      <c r="O31" s="173">
        <f t="shared" si="5"/>
        <v>5.8044315775750848</v>
      </c>
      <c r="P31" s="87" t="s">
        <v>348</v>
      </c>
      <c r="Q31" s="454"/>
    </row>
    <row r="32" spans="1:17" ht="27" customHeight="1" x14ac:dyDescent="0.25">
      <c r="A32" s="455" t="s">
        <v>458</v>
      </c>
      <c r="B32" s="455"/>
      <c r="C32" s="281">
        <f t="shared" ref="C32:H32" si="6">SUM(C9:C31)</f>
        <v>67468788</v>
      </c>
      <c r="D32" s="281">
        <f t="shared" si="6"/>
        <v>36512249</v>
      </c>
      <c r="E32" s="235">
        <f t="shared" si="0"/>
        <v>54.1172445546228</v>
      </c>
      <c r="F32" s="281">
        <f t="shared" si="6"/>
        <v>4532258</v>
      </c>
      <c r="G32" s="236">
        <f t="shared" si="1"/>
        <v>6.7175624971949999</v>
      </c>
      <c r="H32" s="281">
        <f t="shared" si="6"/>
        <v>7399545</v>
      </c>
      <c r="I32" s="235">
        <f t="shared" si="2"/>
        <v>10.967360196243632</v>
      </c>
      <c r="J32" s="281">
        <f>SUM(J9:J31)</f>
        <v>11919735</v>
      </c>
      <c r="K32" s="235">
        <f t="shared" si="3"/>
        <v>17.667035904068708</v>
      </c>
      <c r="L32" s="281">
        <f t="shared" ref="L32:N32" si="7">SUM(L9:L31)</f>
        <v>1160657</v>
      </c>
      <c r="M32" s="235">
        <f t="shared" si="4"/>
        <v>1.7202873127052467</v>
      </c>
      <c r="N32" s="281">
        <f t="shared" si="7"/>
        <v>5874335</v>
      </c>
      <c r="O32" s="235">
        <f t="shared" si="5"/>
        <v>8.7067445171832638</v>
      </c>
      <c r="P32" s="456" t="s">
        <v>39</v>
      </c>
      <c r="Q32" s="456"/>
    </row>
    <row r="33" spans="1:17" x14ac:dyDescent="0.25">
      <c r="C33" s="91"/>
    </row>
    <row r="34" spans="1:17" ht="14.4" customHeight="1" x14ac:dyDescent="0.25">
      <c r="A34" s="414" t="s">
        <v>230</v>
      </c>
      <c r="B34" s="414"/>
      <c r="C34" s="414"/>
      <c r="D34" s="414"/>
      <c r="E34" s="414"/>
      <c r="F34" s="110"/>
      <c r="G34" s="110"/>
      <c r="H34" s="110"/>
      <c r="I34" s="110"/>
      <c r="J34" s="415" t="s">
        <v>399</v>
      </c>
      <c r="K34" s="415"/>
      <c r="L34" s="415"/>
      <c r="M34" s="415"/>
      <c r="N34" s="415"/>
      <c r="O34" s="415"/>
      <c r="P34" s="415"/>
      <c r="Q34" s="415"/>
    </row>
    <row r="35" spans="1:17" ht="17.399999999999999" customHeight="1" x14ac:dyDescent="0.25">
      <c r="A35" s="451" t="s">
        <v>313</v>
      </c>
      <c r="B35" s="451"/>
      <c r="C35" s="451"/>
      <c r="D35" s="451"/>
      <c r="E35" s="451"/>
      <c r="F35" s="451"/>
      <c r="G35" s="451"/>
      <c r="H35" s="451"/>
      <c r="I35" s="451"/>
      <c r="J35" s="453" t="s">
        <v>486</v>
      </c>
      <c r="K35" s="453"/>
      <c r="L35" s="453"/>
      <c r="M35" s="453"/>
      <c r="N35" s="453"/>
      <c r="O35" s="453"/>
      <c r="P35" s="453"/>
      <c r="Q35" s="453"/>
    </row>
    <row r="36" spans="1:17" ht="4.2" customHeight="1" x14ac:dyDescent="0.25">
      <c r="A36" s="414"/>
      <c r="B36" s="414"/>
      <c r="C36" s="414"/>
      <c r="D36" s="414"/>
      <c r="E36" s="414"/>
      <c r="F36" s="414"/>
      <c r="G36" s="414"/>
      <c r="H36" s="452"/>
      <c r="I36" s="452"/>
      <c r="J36" s="452"/>
      <c r="K36" s="452"/>
      <c r="L36" s="452"/>
      <c r="M36" s="452"/>
      <c r="N36" s="103"/>
      <c r="O36" s="103"/>
      <c r="P36" s="103"/>
      <c r="Q36" s="103"/>
    </row>
    <row r="37" spans="1:17" x14ac:dyDescent="0.25">
      <c r="C37" s="91"/>
    </row>
    <row r="38" spans="1:17" x14ac:dyDescent="0.25">
      <c r="A38" s="448"/>
      <c r="B38" s="448"/>
      <c r="C38" s="111"/>
      <c r="D38" s="448"/>
      <c r="E38" s="448"/>
      <c r="F38" s="448"/>
      <c r="G38" s="106"/>
      <c r="H38" s="449"/>
      <c r="I38" s="449"/>
      <c r="J38" s="111"/>
      <c r="K38" s="111"/>
      <c r="L38" s="112"/>
      <c r="M38" s="108"/>
      <c r="N38" s="112"/>
      <c r="O38" s="112"/>
      <c r="P38" s="112"/>
      <c r="Q38" s="112"/>
    </row>
    <row r="39" spans="1:17" x14ac:dyDescent="0.25">
      <c r="C39" s="91"/>
      <c r="D39" s="91"/>
      <c r="E39" s="91"/>
      <c r="F39" s="91"/>
      <c r="G39" s="91"/>
    </row>
    <row r="40" spans="1:17" x14ac:dyDescent="0.25">
      <c r="C40" s="91"/>
      <c r="D40" s="91"/>
      <c r="E40" s="91"/>
      <c r="F40" s="450"/>
      <c r="G40" s="450"/>
    </row>
    <row r="41" spans="1:17" x14ac:dyDescent="0.25">
      <c r="C41" s="91"/>
      <c r="D41" s="91"/>
      <c r="E41" s="91"/>
      <c r="F41" s="450"/>
      <c r="G41" s="450"/>
    </row>
    <row r="42" spans="1:17" x14ac:dyDescent="0.25">
      <c r="C42" s="91"/>
      <c r="D42" s="91"/>
      <c r="E42" s="91"/>
      <c r="F42" s="91"/>
      <c r="G42" s="91"/>
    </row>
    <row r="43" spans="1:17" x14ac:dyDescent="0.25">
      <c r="C43" s="91"/>
      <c r="D43" s="91"/>
      <c r="E43" s="91"/>
      <c r="F43" s="91"/>
      <c r="G43" s="91"/>
    </row>
    <row r="44" spans="1:17" x14ac:dyDescent="0.25">
      <c r="C44" s="91"/>
      <c r="D44" s="84"/>
      <c r="E44" s="91"/>
      <c r="F44" s="91"/>
      <c r="G44" s="91"/>
    </row>
    <row r="45" spans="1:17" x14ac:dyDescent="0.25">
      <c r="C45" s="91"/>
      <c r="D45" s="91"/>
      <c r="E45" s="91"/>
      <c r="F45" s="91"/>
      <c r="G45" s="91"/>
    </row>
    <row r="46" spans="1:17" x14ac:dyDescent="0.25">
      <c r="C46" s="91"/>
      <c r="D46" s="91"/>
      <c r="E46" s="91"/>
      <c r="F46" s="91"/>
      <c r="G46" s="91"/>
    </row>
    <row r="47" spans="1:17" x14ac:dyDescent="0.25">
      <c r="C47" s="91"/>
      <c r="D47" s="91"/>
      <c r="E47" s="91"/>
      <c r="F47" s="91"/>
      <c r="G47" s="91"/>
    </row>
    <row r="48" spans="1:17" x14ac:dyDescent="0.25">
      <c r="C48" s="91"/>
      <c r="D48" s="91"/>
      <c r="E48" s="91"/>
      <c r="F48" s="91"/>
      <c r="G48" s="91"/>
    </row>
    <row r="49" spans="3:7" x14ac:dyDescent="0.25">
      <c r="C49" s="91"/>
      <c r="D49" s="91"/>
      <c r="E49" s="91"/>
      <c r="F49" s="91"/>
      <c r="G49" s="91"/>
    </row>
    <row r="50" spans="3:7" x14ac:dyDescent="0.25">
      <c r="C50" s="91"/>
      <c r="D50" s="91"/>
      <c r="E50" s="91"/>
      <c r="F50" s="91"/>
      <c r="G50" s="91"/>
    </row>
    <row r="51" spans="3:7" x14ac:dyDescent="0.25">
      <c r="C51" s="91"/>
      <c r="D51" s="91"/>
      <c r="E51" s="91"/>
      <c r="F51" s="91"/>
      <c r="G51" s="91"/>
    </row>
    <row r="52" spans="3:7" x14ac:dyDescent="0.25">
      <c r="C52" s="91"/>
      <c r="D52" s="91"/>
      <c r="E52" s="91"/>
      <c r="F52" s="91"/>
      <c r="G52" s="91"/>
    </row>
    <row r="53" spans="3:7" x14ac:dyDescent="0.25">
      <c r="C53" s="91"/>
      <c r="D53" s="91"/>
      <c r="E53" s="91"/>
      <c r="F53" s="91"/>
      <c r="G53" s="91"/>
    </row>
    <row r="54" spans="3:7" x14ac:dyDescent="0.25">
      <c r="C54" s="91"/>
      <c r="D54" s="91"/>
      <c r="E54" s="91"/>
      <c r="F54" s="91"/>
      <c r="G54" s="91"/>
    </row>
    <row r="55" spans="3:7" x14ac:dyDescent="0.25">
      <c r="C55" s="91"/>
      <c r="D55" s="91"/>
      <c r="E55" s="91"/>
      <c r="F55" s="91"/>
      <c r="G55" s="91"/>
    </row>
    <row r="56" spans="3:7" x14ac:dyDescent="0.25">
      <c r="C56" s="91"/>
      <c r="D56" s="91"/>
      <c r="E56" s="91"/>
      <c r="F56" s="91"/>
      <c r="G56" s="91"/>
    </row>
    <row r="57" spans="3:7" x14ac:dyDescent="0.25">
      <c r="C57" s="91"/>
      <c r="D57" s="91"/>
      <c r="E57" s="91"/>
      <c r="F57" s="91"/>
      <c r="G57" s="91"/>
    </row>
    <row r="58" spans="3:7" x14ac:dyDescent="0.25">
      <c r="C58" s="91"/>
      <c r="D58" s="91"/>
      <c r="E58" s="91"/>
      <c r="F58" s="91"/>
      <c r="G58" s="91"/>
    </row>
    <row r="59" spans="3:7" x14ac:dyDescent="0.25">
      <c r="C59" s="91"/>
      <c r="D59" s="91"/>
      <c r="E59" s="91"/>
      <c r="F59" s="91"/>
      <c r="G59" s="91"/>
    </row>
    <row r="60" spans="3:7" x14ac:dyDescent="0.25">
      <c r="C60" s="91"/>
      <c r="D60" s="91"/>
      <c r="E60" s="91"/>
      <c r="F60" s="91"/>
      <c r="G60" s="91"/>
    </row>
    <row r="61" spans="3:7" x14ac:dyDescent="0.25">
      <c r="C61" s="91"/>
      <c r="D61" s="91"/>
      <c r="E61" s="91"/>
      <c r="F61" s="91"/>
      <c r="G61" s="91"/>
    </row>
    <row r="62" spans="3:7" x14ac:dyDescent="0.25">
      <c r="C62" s="91"/>
      <c r="D62" s="91"/>
      <c r="E62" s="91"/>
      <c r="F62" s="91"/>
      <c r="G62" s="91"/>
    </row>
    <row r="63" spans="3:7" x14ac:dyDescent="0.25">
      <c r="C63" s="91"/>
      <c r="D63" s="91"/>
      <c r="E63" s="91"/>
      <c r="F63" s="91"/>
      <c r="G63" s="91"/>
    </row>
    <row r="64" spans="3:7" x14ac:dyDescent="0.25">
      <c r="C64" s="91"/>
      <c r="D64" s="91"/>
      <c r="E64" s="91"/>
      <c r="F64" s="91"/>
      <c r="G64" s="91"/>
    </row>
    <row r="65" spans="3:7" x14ac:dyDescent="0.25">
      <c r="C65" s="91"/>
      <c r="D65" s="91"/>
      <c r="E65" s="91"/>
      <c r="F65" s="91"/>
      <c r="G65" s="91"/>
    </row>
    <row r="66" spans="3:7" x14ac:dyDescent="0.25">
      <c r="C66" s="91"/>
      <c r="D66" s="91"/>
      <c r="E66" s="91"/>
      <c r="F66" s="91"/>
      <c r="G66" s="91"/>
    </row>
    <row r="67" spans="3:7" x14ac:dyDescent="0.25">
      <c r="C67" s="91"/>
      <c r="D67" s="91"/>
      <c r="E67" s="91"/>
      <c r="F67" s="91"/>
      <c r="G67" s="91"/>
    </row>
    <row r="68" spans="3:7" x14ac:dyDescent="0.25">
      <c r="C68" s="91"/>
      <c r="D68" s="91"/>
      <c r="E68" s="91"/>
      <c r="F68" s="91"/>
      <c r="G68" s="91"/>
    </row>
    <row r="69" spans="3:7" x14ac:dyDescent="0.25">
      <c r="C69" s="91"/>
      <c r="D69" s="91"/>
      <c r="E69" s="91"/>
      <c r="F69" s="91"/>
      <c r="G69" s="91"/>
    </row>
    <row r="70" spans="3:7" x14ac:dyDescent="0.25">
      <c r="C70" s="91"/>
      <c r="D70" s="91"/>
      <c r="E70" s="91"/>
      <c r="F70" s="91"/>
      <c r="G70" s="91"/>
    </row>
    <row r="71" spans="3:7" x14ac:dyDescent="0.25">
      <c r="C71" s="91"/>
      <c r="D71" s="91"/>
      <c r="E71" s="91"/>
      <c r="F71" s="91"/>
      <c r="G71" s="91"/>
    </row>
    <row r="72" spans="3:7" x14ac:dyDescent="0.25">
      <c r="C72" s="91"/>
      <c r="D72" s="91"/>
      <c r="E72" s="91"/>
      <c r="F72" s="91"/>
      <c r="G72" s="91"/>
    </row>
    <row r="73" spans="3:7" x14ac:dyDescent="0.25">
      <c r="C73" s="91"/>
      <c r="D73" s="91"/>
      <c r="E73" s="91"/>
      <c r="F73" s="91"/>
      <c r="G73" s="91"/>
    </row>
    <row r="74" spans="3:7" x14ac:dyDescent="0.25">
      <c r="C74" s="91"/>
      <c r="D74" s="91"/>
      <c r="E74" s="91"/>
      <c r="F74" s="91"/>
      <c r="G74" s="91"/>
    </row>
    <row r="75" spans="3:7" x14ac:dyDescent="0.25">
      <c r="C75" s="91"/>
      <c r="D75" s="91"/>
      <c r="E75" s="91"/>
      <c r="F75" s="91"/>
      <c r="G75" s="91"/>
    </row>
    <row r="76" spans="3:7" x14ac:dyDescent="0.25">
      <c r="C76" s="91"/>
      <c r="D76" s="91"/>
      <c r="E76" s="91"/>
      <c r="F76" s="91"/>
      <c r="G76" s="91"/>
    </row>
    <row r="77" spans="3:7" x14ac:dyDescent="0.25">
      <c r="C77" s="91"/>
      <c r="D77" s="91"/>
      <c r="E77" s="91"/>
      <c r="F77" s="91"/>
      <c r="G77" s="91"/>
    </row>
    <row r="78" spans="3:7" x14ac:dyDescent="0.25">
      <c r="C78" s="91"/>
      <c r="D78" s="91"/>
      <c r="E78" s="91"/>
      <c r="F78" s="91"/>
      <c r="G78" s="91"/>
    </row>
    <row r="79" spans="3:7" x14ac:dyDescent="0.25">
      <c r="C79" s="91"/>
      <c r="D79" s="91"/>
      <c r="E79" s="91"/>
      <c r="F79" s="91"/>
      <c r="G79" s="91"/>
    </row>
    <row r="80" spans="3:7" x14ac:dyDescent="0.25">
      <c r="C80" s="91"/>
      <c r="D80" s="91"/>
      <c r="E80" s="91"/>
      <c r="F80" s="91"/>
      <c r="G80" s="91"/>
    </row>
    <row r="81" spans="3:7" x14ac:dyDescent="0.25">
      <c r="C81" s="91"/>
      <c r="D81" s="91"/>
      <c r="E81" s="91"/>
      <c r="F81" s="91"/>
      <c r="G81" s="91"/>
    </row>
    <row r="82" spans="3:7" x14ac:dyDescent="0.25">
      <c r="C82" s="91"/>
      <c r="D82" s="91"/>
      <c r="E82" s="91"/>
      <c r="F82" s="91"/>
      <c r="G82" s="91"/>
    </row>
    <row r="83" spans="3:7" x14ac:dyDescent="0.25">
      <c r="C83" s="91"/>
      <c r="D83" s="91"/>
      <c r="E83" s="91"/>
      <c r="F83" s="91"/>
      <c r="G83" s="91"/>
    </row>
    <row r="84" spans="3:7" x14ac:dyDescent="0.25">
      <c r="C84" s="91"/>
      <c r="D84" s="91"/>
      <c r="E84" s="91"/>
      <c r="F84" s="91"/>
      <c r="G84" s="91"/>
    </row>
    <row r="85" spans="3:7" x14ac:dyDescent="0.25">
      <c r="C85" s="91"/>
      <c r="D85" s="91"/>
      <c r="E85" s="91"/>
      <c r="F85" s="91"/>
      <c r="G85" s="91"/>
    </row>
    <row r="86" spans="3:7" x14ac:dyDescent="0.25">
      <c r="C86" s="91"/>
      <c r="D86" s="91"/>
      <c r="E86" s="91"/>
      <c r="F86" s="91"/>
      <c r="G86" s="91"/>
    </row>
    <row r="87" spans="3:7" x14ac:dyDescent="0.25">
      <c r="C87" s="91"/>
      <c r="D87" s="91"/>
      <c r="E87" s="91"/>
      <c r="F87" s="91"/>
      <c r="G87" s="91"/>
    </row>
    <row r="88" spans="3:7" x14ac:dyDescent="0.25">
      <c r="C88" s="91"/>
      <c r="D88" s="91"/>
      <c r="E88" s="91"/>
      <c r="F88" s="91"/>
      <c r="G88" s="91"/>
    </row>
    <row r="89" spans="3:7" x14ac:dyDescent="0.25">
      <c r="C89" s="91"/>
      <c r="D89" s="91"/>
      <c r="E89" s="91"/>
      <c r="F89" s="91"/>
      <c r="G89" s="91"/>
    </row>
    <row r="90" spans="3:7" x14ac:dyDescent="0.25">
      <c r="C90" s="91"/>
      <c r="D90" s="91"/>
      <c r="E90" s="91"/>
      <c r="F90" s="91"/>
      <c r="G90" s="91"/>
    </row>
    <row r="91" spans="3:7" x14ac:dyDescent="0.25">
      <c r="C91" s="91"/>
      <c r="D91" s="91"/>
      <c r="E91" s="91"/>
      <c r="F91" s="91"/>
      <c r="G91" s="91"/>
    </row>
    <row r="92" spans="3:7" x14ac:dyDescent="0.25">
      <c r="C92" s="91"/>
      <c r="D92" s="91"/>
      <c r="E92" s="91"/>
      <c r="F92" s="91"/>
      <c r="G92" s="91"/>
    </row>
    <row r="93" spans="3:7" x14ac:dyDescent="0.25">
      <c r="C93" s="91"/>
      <c r="D93" s="91"/>
      <c r="E93" s="91"/>
      <c r="F93" s="91"/>
      <c r="G93" s="91"/>
    </row>
    <row r="94" spans="3:7" x14ac:dyDescent="0.25">
      <c r="C94" s="91"/>
      <c r="D94" s="91"/>
      <c r="E94" s="91"/>
      <c r="F94" s="91"/>
      <c r="G94" s="91"/>
    </row>
    <row r="95" spans="3:7" x14ac:dyDescent="0.25">
      <c r="C95" s="91"/>
      <c r="D95" s="91"/>
      <c r="E95" s="91"/>
      <c r="F95" s="91"/>
      <c r="G95" s="91"/>
    </row>
    <row r="96" spans="3:7" x14ac:dyDescent="0.25">
      <c r="C96" s="91"/>
      <c r="D96" s="91"/>
      <c r="E96" s="91"/>
      <c r="F96" s="91"/>
      <c r="G96" s="91"/>
    </row>
    <row r="97" spans="3:7" x14ac:dyDescent="0.25">
      <c r="C97" s="91"/>
      <c r="D97" s="91"/>
      <c r="E97" s="91"/>
      <c r="F97" s="91"/>
      <c r="G97" s="91"/>
    </row>
    <row r="98" spans="3:7" x14ac:dyDescent="0.25">
      <c r="C98" s="91"/>
      <c r="D98" s="91"/>
      <c r="E98" s="91"/>
      <c r="F98" s="91"/>
      <c r="G98" s="91"/>
    </row>
    <row r="99" spans="3:7" x14ac:dyDescent="0.25">
      <c r="C99" s="91"/>
      <c r="D99" s="91"/>
      <c r="E99" s="91"/>
      <c r="F99" s="91"/>
      <c r="G99" s="91"/>
    </row>
    <row r="100" spans="3:7" x14ac:dyDescent="0.25">
      <c r="C100" s="91"/>
      <c r="D100" s="91"/>
      <c r="E100" s="91"/>
      <c r="F100" s="91"/>
      <c r="G100" s="91"/>
    </row>
    <row r="101" spans="3:7" x14ac:dyDescent="0.25">
      <c r="C101" s="91"/>
      <c r="D101" s="91"/>
      <c r="E101" s="91"/>
      <c r="F101" s="91"/>
      <c r="G101" s="91"/>
    </row>
    <row r="102" spans="3:7" x14ac:dyDescent="0.25">
      <c r="C102" s="91"/>
      <c r="D102" s="91"/>
      <c r="E102" s="91"/>
      <c r="F102" s="91"/>
      <c r="G102" s="91"/>
    </row>
    <row r="103" spans="3:7" x14ac:dyDescent="0.25">
      <c r="C103" s="91"/>
      <c r="D103" s="91"/>
      <c r="E103" s="91"/>
      <c r="F103" s="91"/>
      <c r="G103" s="91"/>
    </row>
    <row r="104" spans="3:7" x14ac:dyDescent="0.25">
      <c r="C104" s="91"/>
      <c r="D104" s="91"/>
      <c r="E104" s="91"/>
      <c r="F104" s="91"/>
      <c r="G104" s="91"/>
    </row>
    <row r="105" spans="3:7" x14ac:dyDescent="0.25">
      <c r="C105" s="91"/>
      <c r="D105" s="91"/>
      <c r="E105" s="91"/>
      <c r="F105" s="91"/>
      <c r="G105" s="91"/>
    </row>
    <row r="106" spans="3:7" x14ac:dyDescent="0.25">
      <c r="C106" s="91"/>
      <c r="D106" s="91"/>
      <c r="E106" s="91"/>
      <c r="F106" s="91"/>
      <c r="G106" s="91"/>
    </row>
    <row r="107" spans="3:7" x14ac:dyDescent="0.25">
      <c r="C107" s="91"/>
      <c r="D107" s="91"/>
      <c r="E107" s="91"/>
      <c r="F107" s="91"/>
      <c r="G107" s="91"/>
    </row>
    <row r="108" spans="3:7" x14ac:dyDescent="0.25">
      <c r="C108" s="91"/>
      <c r="D108" s="91"/>
      <c r="E108" s="91"/>
      <c r="F108" s="91"/>
      <c r="G108" s="91"/>
    </row>
    <row r="109" spans="3:7" x14ac:dyDescent="0.25">
      <c r="C109" s="91"/>
      <c r="D109" s="91"/>
      <c r="E109" s="91"/>
      <c r="F109" s="91"/>
      <c r="G109" s="91"/>
    </row>
    <row r="110" spans="3:7" x14ac:dyDescent="0.25">
      <c r="C110" s="91"/>
      <c r="D110" s="91"/>
      <c r="E110" s="91"/>
      <c r="F110" s="91"/>
      <c r="G110" s="91"/>
    </row>
    <row r="111" spans="3:7" x14ac:dyDescent="0.25">
      <c r="C111" s="91"/>
      <c r="D111" s="91"/>
      <c r="E111" s="91"/>
      <c r="F111" s="91"/>
      <c r="G111" s="91"/>
    </row>
    <row r="112" spans="3:7" x14ac:dyDescent="0.25">
      <c r="C112" s="91"/>
      <c r="D112" s="91"/>
      <c r="E112" s="91"/>
      <c r="F112" s="91"/>
      <c r="G112" s="91"/>
    </row>
    <row r="113" spans="3:7" x14ac:dyDescent="0.25">
      <c r="C113" s="91"/>
      <c r="D113" s="91"/>
      <c r="E113" s="91"/>
      <c r="F113" s="91"/>
      <c r="G113" s="91"/>
    </row>
    <row r="114" spans="3:7" x14ac:dyDescent="0.25">
      <c r="C114" s="91"/>
      <c r="D114" s="91"/>
      <c r="E114" s="91"/>
      <c r="F114" s="91"/>
      <c r="G114" s="91"/>
    </row>
    <row r="115" spans="3:7" x14ac:dyDescent="0.25">
      <c r="C115" s="91"/>
      <c r="D115" s="91"/>
      <c r="E115" s="91"/>
      <c r="F115" s="91"/>
      <c r="G115" s="91"/>
    </row>
    <row r="116" spans="3:7" x14ac:dyDescent="0.25">
      <c r="C116" s="91"/>
      <c r="D116" s="91"/>
      <c r="E116" s="91"/>
      <c r="F116" s="91"/>
      <c r="G116" s="91"/>
    </row>
    <row r="117" spans="3:7" x14ac:dyDescent="0.25">
      <c r="C117" s="91"/>
      <c r="D117" s="91"/>
      <c r="E117" s="91"/>
      <c r="F117" s="91"/>
      <c r="G117" s="91"/>
    </row>
    <row r="118" spans="3:7" x14ac:dyDescent="0.25">
      <c r="C118" s="91"/>
      <c r="D118" s="91"/>
      <c r="E118" s="91"/>
      <c r="F118" s="91"/>
      <c r="G118" s="91"/>
    </row>
    <row r="119" spans="3:7" x14ac:dyDescent="0.25">
      <c r="C119" s="91"/>
      <c r="D119" s="91"/>
      <c r="E119" s="91"/>
      <c r="F119" s="91"/>
      <c r="G119" s="91"/>
    </row>
    <row r="120" spans="3:7" x14ac:dyDescent="0.25">
      <c r="C120" s="91"/>
      <c r="D120" s="91"/>
      <c r="E120" s="91"/>
      <c r="F120" s="91"/>
      <c r="G120" s="91"/>
    </row>
    <row r="121" spans="3:7" x14ac:dyDescent="0.25">
      <c r="C121" s="91"/>
      <c r="D121" s="91"/>
      <c r="E121" s="91"/>
      <c r="F121" s="91"/>
      <c r="G121" s="91"/>
    </row>
    <row r="122" spans="3:7" x14ac:dyDescent="0.25">
      <c r="C122" s="91"/>
      <c r="D122" s="91"/>
      <c r="E122" s="91"/>
      <c r="F122" s="91"/>
      <c r="G122" s="91"/>
    </row>
    <row r="123" spans="3:7" x14ac:dyDescent="0.25">
      <c r="C123" s="91"/>
      <c r="D123" s="91"/>
      <c r="E123" s="91"/>
      <c r="F123" s="91"/>
      <c r="G123" s="91"/>
    </row>
    <row r="124" spans="3:7" x14ac:dyDescent="0.25">
      <c r="C124" s="91"/>
      <c r="D124" s="91"/>
      <c r="E124" s="91"/>
      <c r="F124" s="91"/>
      <c r="G124" s="91"/>
    </row>
    <row r="125" spans="3:7" x14ac:dyDescent="0.25">
      <c r="C125" s="91"/>
      <c r="D125" s="91"/>
      <c r="E125" s="91"/>
      <c r="F125" s="91"/>
      <c r="G125" s="91"/>
    </row>
    <row r="126" spans="3:7" x14ac:dyDescent="0.25">
      <c r="C126" s="91"/>
      <c r="D126" s="91"/>
      <c r="E126" s="91"/>
      <c r="F126" s="91"/>
      <c r="G126" s="91"/>
    </row>
    <row r="127" spans="3:7" x14ac:dyDescent="0.25">
      <c r="C127" s="91"/>
      <c r="D127" s="91"/>
      <c r="E127" s="91"/>
      <c r="F127" s="91"/>
      <c r="G127" s="91"/>
    </row>
    <row r="128" spans="3:7" x14ac:dyDescent="0.25">
      <c r="C128" s="91"/>
      <c r="D128" s="91"/>
      <c r="E128" s="91"/>
      <c r="F128" s="91"/>
      <c r="G128" s="91"/>
    </row>
    <row r="129" spans="3:7" x14ac:dyDescent="0.25">
      <c r="C129" s="91"/>
      <c r="D129" s="91"/>
      <c r="E129" s="91"/>
      <c r="F129" s="91"/>
      <c r="G129" s="91"/>
    </row>
    <row r="130" spans="3:7" x14ac:dyDescent="0.25">
      <c r="C130" s="91"/>
      <c r="D130" s="91"/>
      <c r="E130" s="91"/>
      <c r="F130" s="91"/>
      <c r="G130" s="91"/>
    </row>
    <row r="131" spans="3:7" x14ac:dyDescent="0.25">
      <c r="C131" s="91"/>
      <c r="D131" s="91"/>
      <c r="E131" s="91"/>
      <c r="F131" s="91"/>
      <c r="G131" s="91"/>
    </row>
    <row r="132" spans="3:7" x14ac:dyDescent="0.25">
      <c r="C132" s="91"/>
      <c r="D132" s="91"/>
      <c r="E132" s="91"/>
      <c r="F132" s="91"/>
      <c r="G132" s="91"/>
    </row>
    <row r="133" spans="3:7" x14ac:dyDescent="0.25">
      <c r="C133" s="91"/>
      <c r="D133" s="91"/>
      <c r="E133" s="91"/>
      <c r="F133" s="91"/>
      <c r="G133" s="91"/>
    </row>
    <row r="134" spans="3:7" x14ac:dyDescent="0.25">
      <c r="C134" s="91"/>
      <c r="D134" s="91"/>
      <c r="E134" s="91"/>
      <c r="F134" s="91"/>
      <c r="G134" s="91"/>
    </row>
    <row r="135" spans="3:7" x14ac:dyDescent="0.25">
      <c r="C135" s="91"/>
      <c r="D135" s="91"/>
      <c r="E135" s="91"/>
      <c r="F135" s="91"/>
      <c r="G135" s="91"/>
    </row>
    <row r="136" spans="3:7" x14ac:dyDescent="0.25">
      <c r="C136" s="91"/>
      <c r="D136" s="91"/>
      <c r="E136" s="91"/>
      <c r="F136" s="91"/>
      <c r="G136" s="91"/>
    </row>
    <row r="137" spans="3:7" x14ac:dyDescent="0.25">
      <c r="C137" s="91"/>
      <c r="D137" s="91"/>
      <c r="E137" s="91"/>
      <c r="F137" s="91"/>
      <c r="G137" s="91"/>
    </row>
    <row r="138" spans="3:7" x14ac:dyDescent="0.25">
      <c r="C138" s="91"/>
      <c r="D138" s="91"/>
      <c r="E138" s="91"/>
      <c r="F138" s="91"/>
      <c r="G138" s="91"/>
    </row>
    <row r="139" spans="3:7" x14ac:dyDescent="0.25">
      <c r="C139" s="91"/>
      <c r="D139" s="91"/>
      <c r="E139" s="91"/>
      <c r="F139" s="91"/>
      <c r="G139" s="91"/>
    </row>
    <row r="140" spans="3:7" x14ac:dyDescent="0.25">
      <c r="C140" s="91"/>
      <c r="D140" s="91"/>
      <c r="E140" s="91"/>
      <c r="F140" s="91"/>
      <c r="G140" s="91"/>
    </row>
    <row r="141" spans="3:7" x14ac:dyDescent="0.25">
      <c r="C141" s="91"/>
      <c r="D141" s="91"/>
      <c r="E141" s="91"/>
      <c r="F141" s="91"/>
      <c r="G141" s="91"/>
    </row>
    <row r="142" spans="3:7" x14ac:dyDescent="0.25">
      <c r="C142" s="91"/>
      <c r="D142" s="91"/>
      <c r="E142" s="91"/>
      <c r="F142" s="91"/>
      <c r="G142" s="91"/>
    </row>
    <row r="143" spans="3:7" x14ac:dyDescent="0.25">
      <c r="C143" s="91"/>
      <c r="D143" s="91"/>
      <c r="E143" s="91"/>
      <c r="F143" s="91"/>
      <c r="G143" s="91"/>
    </row>
    <row r="144" spans="3:7" x14ac:dyDescent="0.25">
      <c r="C144" s="91"/>
      <c r="D144" s="91"/>
      <c r="E144" s="91"/>
      <c r="F144" s="91"/>
      <c r="G144" s="91"/>
    </row>
    <row r="145" spans="3:7" x14ac:dyDescent="0.25">
      <c r="C145" s="91"/>
      <c r="D145" s="91"/>
      <c r="E145" s="91"/>
      <c r="F145" s="91"/>
      <c r="G145" s="91"/>
    </row>
    <row r="146" spans="3:7" x14ac:dyDescent="0.25">
      <c r="C146" s="91"/>
      <c r="D146" s="91"/>
      <c r="E146" s="91"/>
      <c r="F146" s="91"/>
      <c r="G146" s="91"/>
    </row>
    <row r="147" spans="3:7" x14ac:dyDescent="0.25">
      <c r="C147" s="91"/>
      <c r="D147" s="91"/>
      <c r="E147" s="91"/>
      <c r="F147" s="91"/>
      <c r="G147" s="91"/>
    </row>
    <row r="148" spans="3:7" x14ac:dyDescent="0.25">
      <c r="C148" s="91"/>
      <c r="D148" s="91"/>
      <c r="E148" s="91"/>
      <c r="F148" s="91"/>
      <c r="G148" s="91"/>
    </row>
    <row r="149" spans="3:7" x14ac:dyDescent="0.25">
      <c r="C149" s="91"/>
      <c r="D149" s="91"/>
      <c r="E149" s="91"/>
      <c r="F149" s="91"/>
      <c r="G149" s="91"/>
    </row>
    <row r="150" spans="3:7" x14ac:dyDescent="0.25">
      <c r="C150" s="91"/>
      <c r="D150" s="91"/>
      <c r="E150" s="91"/>
      <c r="F150" s="91"/>
      <c r="G150" s="91"/>
    </row>
    <row r="151" spans="3:7" x14ac:dyDescent="0.25">
      <c r="C151" s="91"/>
      <c r="D151" s="91"/>
      <c r="E151" s="91"/>
      <c r="F151" s="91"/>
      <c r="G151" s="91"/>
    </row>
    <row r="152" spans="3:7" x14ac:dyDescent="0.25">
      <c r="C152" s="91"/>
      <c r="D152" s="91"/>
      <c r="E152" s="91"/>
      <c r="F152" s="91"/>
      <c r="G152" s="91"/>
    </row>
    <row r="153" spans="3:7" x14ac:dyDescent="0.25">
      <c r="C153" s="91"/>
      <c r="D153" s="91"/>
      <c r="E153" s="91"/>
      <c r="F153" s="91"/>
      <c r="G153" s="91"/>
    </row>
    <row r="154" spans="3:7" x14ac:dyDescent="0.25">
      <c r="C154" s="91"/>
      <c r="D154" s="91"/>
      <c r="E154" s="91"/>
      <c r="F154" s="91"/>
      <c r="G154" s="91"/>
    </row>
    <row r="155" spans="3:7" x14ac:dyDescent="0.25">
      <c r="C155" s="91"/>
      <c r="D155" s="91"/>
      <c r="E155" s="91"/>
      <c r="F155" s="91"/>
      <c r="G155" s="91"/>
    </row>
    <row r="156" spans="3:7" x14ac:dyDescent="0.25">
      <c r="C156" s="91"/>
      <c r="D156" s="91"/>
      <c r="E156" s="91"/>
      <c r="F156" s="91"/>
      <c r="G156" s="91"/>
    </row>
    <row r="157" spans="3:7" x14ac:dyDescent="0.25">
      <c r="C157" s="91"/>
      <c r="D157" s="91"/>
      <c r="E157" s="91"/>
      <c r="F157" s="91"/>
      <c r="G157" s="91"/>
    </row>
    <row r="158" spans="3:7" x14ac:dyDescent="0.25">
      <c r="C158" s="91"/>
      <c r="D158" s="91"/>
      <c r="E158" s="91"/>
      <c r="F158" s="91"/>
      <c r="G158" s="91"/>
    </row>
    <row r="159" spans="3:7" x14ac:dyDescent="0.25">
      <c r="C159" s="91"/>
      <c r="D159" s="91"/>
      <c r="E159" s="91"/>
      <c r="F159" s="91"/>
      <c r="G159" s="91"/>
    </row>
    <row r="160" spans="3:7" x14ac:dyDescent="0.25">
      <c r="C160" s="91"/>
      <c r="D160" s="91"/>
      <c r="E160" s="91"/>
      <c r="F160" s="91"/>
      <c r="G160" s="91"/>
    </row>
    <row r="161" spans="3:7" x14ac:dyDescent="0.25">
      <c r="C161" s="91"/>
      <c r="D161" s="91"/>
      <c r="E161" s="91"/>
      <c r="F161" s="91"/>
      <c r="G161" s="91"/>
    </row>
    <row r="162" spans="3:7" x14ac:dyDescent="0.25">
      <c r="C162" s="91"/>
      <c r="D162" s="91"/>
      <c r="E162" s="91"/>
      <c r="F162" s="91"/>
      <c r="G162" s="91"/>
    </row>
    <row r="163" spans="3:7" x14ac:dyDescent="0.25">
      <c r="C163" s="91"/>
      <c r="D163" s="91"/>
      <c r="E163" s="91"/>
      <c r="F163" s="91"/>
      <c r="G163" s="91"/>
    </row>
    <row r="164" spans="3:7" x14ac:dyDescent="0.25">
      <c r="C164" s="91"/>
      <c r="D164" s="91"/>
      <c r="E164" s="91"/>
      <c r="F164" s="91"/>
      <c r="G164" s="91"/>
    </row>
    <row r="165" spans="3:7" x14ac:dyDescent="0.25">
      <c r="C165" s="91"/>
      <c r="D165" s="91"/>
      <c r="E165" s="91"/>
      <c r="F165" s="91"/>
      <c r="G165" s="91"/>
    </row>
    <row r="166" spans="3:7" x14ac:dyDescent="0.25">
      <c r="C166" s="91"/>
      <c r="D166" s="91"/>
      <c r="E166" s="91"/>
      <c r="F166" s="91"/>
      <c r="G166" s="91"/>
    </row>
    <row r="167" spans="3:7" x14ac:dyDescent="0.25">
      <c r="C167" s="91"/>
      <c r="D167" s="91"/>
      <c r="E167" s="91"/>
      <c r="F167" s="91"/>
      <c r="G167" s="91"/>
    </row>
    <row r="168" spans="3:7" x14ac:dyDescent="0.25">
      <c r="C168" s="91"/>
      <c r="D168" s="91"/>
      <c r="E168" s="91"/>
      <c r="F168" s="91"/>
      <c r="G168" s="91"/>
    </row>
    <row r="169" spans="3:7" x14ac:dyDescent="0.25">
      <c r="C169" s="91"/>
      <c r="D169" s="91"/>
      <c r="E169" s="91"/>
      <c r="F169" s="91"/>
      <c r="G169" s="91"/>
    </row>
    <row r="170" spans="3:7" x14ac:dyDescent="0.25">
      <c r="C170" s="91"/>
      <c r="D170" s="91"/>
      <c r="E170" s="91"/>
      <c r="F170" s="91"/>
      <c r="G170" s="91"/>
    </row>
    <row r="171" spans="3:7" x14ac:dyDescent="0.25">
      <c r="C171" s="91"/>
      <c r="D171" s="91"/>
      <c r="E171" s="91"/>
      <c r="F171" s="91"/>
      <c r="G171" s="91"/>
    </row>
    <row r="172" spans="3:7" x14ac:dyDescent="0.25">
      <c r="C172" s="91"/>
      <c r="D172" s="91"/>
      <c r="E172" s="91"/>
      <c r="F172" s="91"/>
      <c r="G172" s="91"/>
    </row>
    <row r="173" spans="3:7" x14ac:dyDescent="0.25">
      <c r="C173" s="91"/>
      <c r="D173" s="91"/>
      <c r="E173" s="91"/>
      <c r="F173" s="91"/>
      <c r="G173" s="91"/>
    </row>
    <row r="174" spans="3:7" x14ac:dyDescent="0.25">
      <c r="C174" s="91"/>
      <c r="D174" s="91"/>
      <c r="E174" s="91"/>
      <c r="F174" s="91"/>
      <c r="G174" s="91"/>
    </row>
    <row r="175" spans="3:7" x14ac:dyDescent="0.25">
      <c r="C175" s="91"/>
      <c r="D175" s="91"/>
      <c r="E175" s="91"/>
      <c r="F175" s="91"/>
      <c r="G175" s="91"/>
    </row>
    <row r="176" spans="3:7" x14ac:dyDescent="0.25">
      <c r="C176" s="91"/>
      <c r="D176" s="91"/>
      <c r="E176" s="91"/>
      <c r="F176" s="91"/>
      <c r="G176" s="91"/>
    </row>
    <row r="177" spans="3:7" x14ac:dyDescent="0.25">
      <c r="C177" s="91"/>
      <c r="D177" s="91"/>
      <c r="E177" s="91"/>
      <c r="F177" s="91"/>
      <c r="G177" s="91"/>
    </row>
    <row r="178" spans="3:7" x14ac:dyDescent="0.25">
      <c r="C178" s="91"/>
      <c r="D178" s="91"/>
      <c r="E178" s="91"/>
      <c r="F178" s="91"/>
      <c r="G178" s="91"/>
    </row>
    <row r="179" spans="3:7" x14ac:dyDescent="0.25">
      <c r="C179" s="91"/>
      <c r="D179" s="91"/>
      <c r="E179" s="91"/>
      <c r="F179" s="91"/>
      <c r="G179" s="91"/>
    </row>
    <row r="180" spans="3:7" x14ac:dyDescent="0.25">
      <c r="C180" s="91"/>
      <c r="D180" s="91"/>
      <c r="E180" s="91"/>
      <c r="F180" s="91"/>
      <c r="G180" s="91"/>
    </row>
    <row r="181" spans="3:7" x14ac:dyDescent="0.25">
      <c r="C181" s="91"/>
      <c r="D181" s="91"/>
      <c r="E181" s="91"/>
      <c r="F181" s="91"/>
      <c r="G181" s="91"/>
    </row>
    <row r="182" spans="3:7" x14ac:dyDescent="0.25">
      <c r="C182" s="91"/>
      <c r="D182" s="91"/>
      <c r="E182" s="91"/>
      <c r="F182" s="91"/>
      <c r="G182" s="91"/>
    </row>
    <row r="183" spans="3:7" x14ac:dyDescent="0.25">
      <c r="C183" s="91"/>
      <c r="D183" s="91"/>
      <c r="E183" s="91"/>
      <c r="F183" s="91"/>
      <c r="G183" s="91"/>
    </row>
    <row r="184" spans="3:7" x14ac:dyDescent="0.25">
      <c r="C184" s="91"/>
      <c r="D184" s="91"/>
      <c r="E184" s="91"/>
      <c r="F184" s="91"/>
      <c r="G184" s="91"/>
    </row>
    <row r="185" spans="3:7" x14ac:dyDescent="0.25">
      <c r="C185" s="91"/>
      <c r="D185" s="91"/>
      <c r="E185" s="91"/>
      <c r="F185" s="91"/>
      <c r="G185" s="91"/>
    </row>
    <row r="186" spans="3:7" x14ac:dyDescent="0.25">
      <c r="C186" s="91"/>
      <c r="D186" s="91"/>
      <c r="E186" s="91"/>
      <c r="F186" s="91"/>
      <c r="G186" s="91"/>
    </row>
    <row r="187" spans="3:7" x14ac:dyDescent="0.25">
      <c r="C187" s="91"/>
      <c r="D187" s="91"/>
      <c r="E187" s="91"/>
      <c r="F187" s="91"/>
      <c r="G187" s="91"/>
    </row>
    <row r="188" spans="3:7" x14ac:dyDescent="0.25">
      <c r="C188" s="91"/>
      <c r="D188" s="91"/>
      <c r="E188" s="91"/>
      <c r="F188" s="91"/>
      <c r="G188" s="91"/>
    </row>
    <row r="189" spans="3:7" x14ac:dyDescent="0.25">
      <c r="C189" s="91"/>
      <c r="D189" s="91"/>
      <c r="E189" s="91"/>
      <c r="F189" s="91"/>
      <c r="G189" s="91"/>
    </row>
    <row r="190" spans="3:7" x14ac:dyDescent="0.25">
      <c r="C190" s="91"/>
      <c r="D190" s="91"/>
      <c r="E190" s="91"/>
      <c r="F190" s="91"/>
      <c r="G190" s="91"/>
    </row>
    <row r="191" spans="3:7" x14ac:dyDescent="0.25">
      <c r="C191" s="91"/>
      <c r="D191" s="91"/>
      <c r="E191" s="91"/>
      <c r="F191" s="91"/>
      <c r="G191" s="91"/>
    </row>
    <row r="192" spans="3:7" x14ac:dyDescent="0.25">
      <c r="C192" s="91"/>
      <c r="D192" s="91"/>
      <c r="E192" s="91"/>
      <c r="F192" s="91"/>
      <c r="G192" s="91"/>
    </row>
    <row r="193" spans="3:7" x14ac:dyDescent="0.25">
      <c r="C193" s="91"/>
      <c r="D193" s="91"/>
      <c r="E193" s="91"/>
      <c r="F193" s="91"/>
      <c r="G193" s="91"/>
    </row>
    <row r="194" spans="3:7" x14ac:dyDescent="0.25">
      <c r="C194" s="91"/>
      <c r="D194" s="91"/>
      <c r="E194" s="91"/>
      <c r="F194" s="91"/>
      <c r="G194" s="91"/>
    </row>
    <row r="195" spans="3:7" x14ac:dyDescent="0.25">
      <c r="C195" s="91"/>
      <c r="D195" s="91"/>
      <c r="E195" s="91"/>
      <c r="F195" s="91"/>
      <c r="G195" s="91"/>
    </row>
    <row r="196" spans="3:7" x14ac:dyDescent="0.25">
      <c r="C196" s="91"/>
      <c r="D196" s="91"/>
      <c r="E196" s="91"/>
      <c r="F196" s="91"/>
      <c r="G196" s="91"/>
    </row>
    <row r="197" spans="3:7" x14ac:dyDescent="0.25">
      <c r="C197" s="91"/>
      <c r="D197" s="91"/>
      <c r="E197" s="91"/>
      <c r="F197" s="91"/>
      <c r="G197" s="91"/>
    </row>
    <row r="198" spans="3:7" x14ac:dyDescent="0.25">
      <c r="C198" s="91"/>
      <c r="D198" s="91"/>
      <c r="E198" s="91"/>
      <c r="F198" s="91"/>
      <c r="G198" s="91"/>
    </row>
    <row r="199" spans="3:7" x14ac:dyDescent="0.25">
      <c r="C199" s="91"/>
      <c r="D199" s="91"/>
      <c r="E199" s="91"/>
      <c r="F199" s="91"/>
      <c r="G199" s="91"/>
    </row>
    <row r="200" spans="3:7" x14ac:dyDescent="0.25">
      <c r="C200" s="91"/>
      <c r="D200" s="91"/>
      <c r="E200" s="91"/>
      <c r="F200" s="91"/>
      <c r="G200" s="91"/>
    </row>
    <row r="201" spans="3:7" x14ac:dyDescent="0.25">
      <c r="C201" s="91"/>
      <c r="D201" s="91"/>
      <c r="E201" s="91"/>
      <c r="F201" s="91"/>
      <c r="G201" s="91"/>
    </row>
    <row r="202" spans="3:7" x14ac:dyDescent="0.25">
      <c r="C202" s="91"/>
      <c r="D202" s="91"/>
      <c r="E202" s="91"/>
      <c r="F202" s="91"/>
      <c r="G202" s="91"/>
    </row>
    <row r="203" spans="3:7" x14ac:dyDescent="0.25">
      <c r="C203" s="91"/>
      <c r="D203" s="91"/>
      <c r="E203" s="91"/>
      <c r="F203" s="91"/>
      <c r="G203" s="91"/>
    </row>
    <row r="204" spans="3:7" x14ac:dyDescent="0.25">
      <c r="C204" s="91"/>
      <c r="D204" s="91"/>
      <c r="E204" s="91"/>
      <c r="F204" s="91"/>
      <c r="G204" s="91"/>
    </row>
    <row r="205" spans="3:7" x14ac:dyDescent="0.25">
      <c r="C205" s="91"/>
      <c r="D205" s="91"/>
      <c r="E205" s="91"/>
      <c r="F205" s="91"/>
      <c r="G205" s="91"/>
    </row>
    <row r="206" spans="3:7" x14ac:dyDescent="0.25">
      <c r="C206" s="91"/>
      <c r="D206" s="91"/>
      <c r="E206" s="91"/>
      <c r="F206" s="91"/>
      <c r="G206" s="91"/>
    </row>
    <row r="207" spans="3:7" x14ac:dyDescent="0.25">
      <c r="C207" s="91"/>
      <c r="D207" s="91"/>
      <c r="E207" s="91"/>
      <c r="F207" s="91"/>
      <c r="G207" s="91"/>
    </row>
    <row r="208" spans="3:7" x14ac:dyDescent="0.25">
      <c r="C208" s="91"/>
      <c r="D208" s="91"/>
      <c r="E208" s="91"/>
      <c r="F208" s="91"/>
      <c r="G208" s="91"/>
    </row>
    <row r="209" spans="3:7" x14ac:dyDescent="0.25">
      <c r="C209" s="91"/>
      <c r="D209" s="91"/>
      <c r="E209" s="91"/>
      <c r="F209" s="91"/>
      <c r="G209" s="91"/>
    </row>
    <row r="210" spans="3:7" x14ac:dyDescent="0.25">
      <c r="C210" s="91"/>
      <c r="D210" s="91"/>
      <c r="E210" s="91"/>
      <c r="F210" s="91"/>
      <c r="G210" s="91"/>
    </row>
    <row r="211" spans="3:7" x14ac:dyDescent="0.25">
      <c r="C211" s="91"/>
      <c r="D211" s="91"/>
      <c r="E211" s="91"/>
      <c r="F211" s="91"/>
      <c r="G211" s="91"/>
    </row>
    <row r="212" spans="3:7" x14ac:dyDescent="0.25">
      <c r="C212" s="91"/>
      <c r="D212" s="91"/>
      <c r="E212" s="91"/>
      <c r="F212" s="91"/>
      <c r="G212" s="91"/>
    </row>
    <row r="213" spans="3:7" x14ac:dyDescent="0.25">
      <c r="C213" s="91"/>
      <c r="D213" s="91"/>
      <c r="E213" s="91"/>
      <c r="F213" s="91"/>
      <c r="G213" s="91"/>
    </row>
    <row r="214" spans="3:7" x14ac:dyDescent="0.25">
      <c r="C214" s="91"/>
      <c r="D214" s="91"/>
      <c r="E214" s="91"/>
      <c r="F214" s="91"/>
      <c r="G214" s="91"/>
    </row>
    <row r="215" spans="3:7" x14ac:dyDescent="0.25">
      <c r="C215" s="91"/>
      <c r="D215" s="91"/>
      <c r="E215" s="91"/>
      <c r="F215" s="91"/>
      <c r="G215" s="91"/>
    </row>
    <row r="216" spans="3:7" x14ac:dyDescent="0.25">
      <c r="C216" s="91"/>
      <c r="D216" s="91"/>
      <c r="E216" s="91"/>
      <c r="F216" s="91"/>
      <c r="G216" s="91"/>
    </row>
    <row r="217" spans="3:7" x14ac:dyDescent="0.25">
      <c r="C217" s="91"/>
      <c r="D217" s="91"/>
      <c r="E217" s="91"/>
      <c r="F217" s="91"/>
      <c r="G217" s="91"/>
    </row>
    <row r="218" spans="3:7" x14ac:dyDescent="0.25">
      <c r="C218" s="91"/>
      <c r="D218" s="91"/>
      <c r="E218" s="91"/>
      <c r="F218" s="91"/>
      <c r="G218" s="91"/>
    </row>
    <row r="219" spans="3:7" x14ac:dyDescent="0.25">
      <c r="C219" s="91"/>
      <c r="D219" s="91"/>
      <c r="E219" s="91"/>
      <c r="F219" s="91"/>
      <c r="G219" s="91"/>
    </row>
    <row r="220" spans="3:7" x14ac:dyDescent="0.25">
      <c r="C220" s="91"/>
      <c r="D220" s="91"/>
      <c r="E220" s="91"/>
      <c r="F220" s="91"/>
      <c r="G220" s="91"/>
    </row>
    <row r="221" spans="3:7" x14ac:dyDescent="0.25">
      <c r="C221" s="91"/>
      <c r="D221" s="91"/>
      <c r="E221" s="91"/>
      <c r="F221" s="91"/>
      <c r="G221" s="91"/>
    </row>
    <row r="222" spans="3:7" x14ac:dyDescent="0.25">
      <c r="C222" s="91"/>
      <c r="D222" s="91"/>
      <c r="E222" s="91"/>
      <c r="F222" s="91"/>
      <c r="G222" s="91"/>
    </row>
    <row r="223" spans="3:7" x14ac:dyDescent="0.25">
      <c r="C223" s="91"/>
      <c r="D223" s="91"/>
      <c r="E223" s="91"/>
      <c r="F223" s="91"/>
      <c r="G223" s="91"/>
    </row>
    <row r="224" spans="3:7" x14ac:dyDescent="0.25">
      <c r="C224" s="91"/>
      <c r="D224" s="91"/>
      <c r="E224" s="91"/>
      <c r="F224" s="91"/>
      <c r="G224" s="91"/>
    </row>
    <row r="225" spans="3:7" x14ac:dyDescent="0.25">
      <c r="C225" s="91"/>
      <c r="D225" s="91"/>
      <c r="E225" s="91"/>
      <c r="F225" s="91"/>
      <c r="G225" s="91"/>
    </row>
    <row r="226" spans="3:7" x14ac:dyDescent="0.25">
      <c r="C226" s="91"/>
      <c r="D226" s="91"/>
      <c r="E226" s="91"/>
      <c r="F226" s="91"/>
      <c r="G226" s="91"/>
    </row>
    <row r="227" spans="3:7" x14ac:dyDescent="0.25">
      <c r="C227" s="91"/>
      <c r="D227" s="91"/>
      <c r="E227" s="91"/>
      <c r="F227" s="91"/>
      <c r="G227" s="91"/>
    </row>
    <row r="228" spans="3:7" x14ac:dyDescent="0.25">
      <c r="C228" s="91"/>
      <c r="D228" s="91"/>
      <c r="E228" s="91"/>
      <c r="F228" s="91"/>
      <c r="G228" s="91"/>
    </row>
    <row r="229" spans="3:7" x14ac:dyDescent="0.25">
      <c r="C229" s="91"/>
      <c r="D229" s="91"/>
      <c r="E229" s="91"/>
      <c r="F229" s="91"/>
      <c r="G229" s="91"/>
    </row>
    <row r="230" spans="3:7" x14ac:dyDescent="0.25">
      <c r="C230" s="91"/>
      <c r="D230" s="91"/>
      <c r="E230" s="91"/>
      <c r="F230" s="91"/>
      <c r="G230" s="91"/>
    </row>
    <row r="231" spans="3:7" x14ac:dyDescent="0.25">
      <c r="C231" s="91"/>
      <c r="D231" s="91"/>
      <c r="E231" s="91"/>
      <c r="F231" s="91"/>
      <c r="G231" s="91"/>
    </row>
    <row r="232" spans="3:7" x14ac:dyDescent="0.25">
      <c r="C232" s="91"/>
      <c r="D232" s="91"/>
      <c r="E232" s="91"/>
      <c r="F232" s="91"/>
      <c r="G232" s="91"/>
    </row>
    <row r="233" spans="3:7" x14ac:dyDescent="0.25">
      <c r="C233" s="91"/>
      <c r="D233" s="91"/>
      <c r="E233" s="91"/>
      <c r="F233" s="91"/>
      <c r="G233" s="91"/>
    </row>
    <row r="234" spans="3:7" x14ac:dyDescent="0.25">
      <c r="C234" s="91"/>
      <c r="D234" s="91"/>
      <c r="E234" s="91"/>
      <c r="F234" s="91"/>
      <c r="G234" s="91"/>
    </row>
    <row r="235" spans="3:7" x14ac:dyDescent="0.25">
      <c r="C235" s="91"/>
      <c r="D235" s="91"/>
      <c r="E235" s="91"/>
      <c r="F235" s="91"/>
      <c r="G235" s="91"/>
    </row>
    <row r="236" spans="3:7" x14ac:dyDescent="0.25">
      <c r="C236" s="91"/>
      <c r="D236" s="91"/>
      <c r="E236" s="91"/>
      <c r="F236" s="91"/>
      <c r="G236" s="91"/>
    </row>
    <row r="237" spans="3:7" x14ac:dyDescent="0.25">
      <c r="C237" s="91"/>
      <c r="D237" s="91"/>
      <c r="E237" s="91"/>
      <c r="F237" s="91"/>
      <c r="G237" s="91"/>
    </row>
    <row r="238" spans="3:7" x14ac:dyDescent="0.25">
      <c r="C238" s="91"/>
      <c r="D238" s="91"/>
      <c r="E238" s="91"/>
      <c r="F238" s="91"/>
      <c r="G238" s="91"/>
    </row>
    <row r="239" spans="3:7" x14ac:dyDescent="0.25">
      <c r="C239" s="91"/>
      <c r="D239" s="91"/>
      <c r="E239" s="91"/>
      <c r="F239" s="91"/>
      <c r="G239" s="91"/>
    </row>
    <row r="240" spans="3:7" x14ac:dyDescent="0.25">
      <c r="C240" s="91"/>
      <c r="D240" s="91"/>
      <c r="E240" s="91"/>
      <c r="F240" s="91"/>
      <c r="G240" s="91"/>
    </row>
    <row r="241" spans="3:7" x14ac:dyDescent="0.25">
      <c r="C241" s="91"/>
      <c r="D241" s="91"/>
      <c r="E241" s="91"/>
      <c r="F241" s="91"/>
      <c r="G241" s="91"/>
    </row>
    <row r="242" spans="3:7" x14ac:dyDescent="0.25">
      <c r="C242" s="91"/>
      <c r="D242" s="91"/>
      <c r="E242" s="91"/>
      <c r="F242" s="91"/>
      <c r="G242" s="91"/>
    </row>
    <row r="243" spans="3:7" x14ac:dyDescent="0.25">
      <c r="C243" s="91"/>
      <c r="D243" s="91"/>
      <c r="E243" s="91"/>
      <c r="F243" s="91"/>
      <c r="G243" s="91"/>
    </row>
    <row r="244" spans="3:7" x14ac:dyDescent="0.25">
      <c r="C244" s="91"/>
      <c r="D244" s="91"/>
      <c r="E244" s="91"/>
      <c r="F244" s="91"/>
      <c r="G244" s="91"/>
    </row>
    <row r="245" spans="3:7" x14ac:dyDescent="0.25">
      <c r="C245" s="91"/>
      <c r="D245" s="91"/>
      <c r="E245" s="91"/>
      <c r="F245" s="91"/>
      <c r="G245" s="91"/>
    </row>
    <row r="246" spans="3:7" x14ac:dyDescent="0.25">
      <c r="C246" s="91"/>
      <c r="D246" s="91"/>
      <c r="E246" s="91"/>
      <c r="F246" s="91"/>
      <c r="G246" s="91"/>
    </row>
    <row r="247" spans="3:7" x14ac:dyDescent="0.25">
      <c r="C247" s="91"/>
      <c r="D247" s="91"/>
      <c r="E247" s="91"/>
      <c r="F247" s="91"/>
      <c r="G247" s="91"/>
    </row>
    <row r="248" spans="3:7" x14ac:dyDescent="0.25">
      <c r="C248" s="91"/>
      <c r="D248" s="91"/>
      <c r="E248" s="91"/>
      <c r="F248" s="91"/>
      <c r="G248" s="91"/>
    </row>
    <row r="249" spans="3:7" x14ac:dyDescent="0.25">
      <c r="C249" s="91"/>
      <c r="D249" s="91"/>
      <c r="E249" s="91"/>
      <c r="F249" s="91"/>
      <c r="G249" s="91"/>
    </row>
    <row r="250" spans="3:7" x14ac:dyDescent="0.25">
      <c r="C250" s="91"/>
      <c r="D250" s="91"/>
      <c r="E250" s="91"/>
      <c r="F250" s="91"/>
      <c r="G250" s="91"/>
    </row>
    <row r="251" spans="3:7" x14ac:dyDescent="0.25">
      <c r="C251" s="91"/>
      <c r="D251" s="91"/>
      <c r="E251" s="91"/>
      <c r="F251" s="91"/>
      <c r="G251" s="91"/>
    </row>
    <row r="252" spans="3:7" x14ac:dyDescent="0.25">
      <c r="C252" s="91"/>
      <c r="D252" s="91"/>
      <c r="E252" s="91"/>
      <c r="F252" s="91"/>
      <c r="G252" s="91"/>
    </row>
    <row r="253" spans="3:7" x14ac:dyDescent="0.25">
      <c r="C253" s="91"/>
      <c r="D253" s="91"/>
      <c r="E253" s="91"/>
      <c r="F253" s="91"/>
      <c r="G253" s="91"/>
    </row>
    <row r="254" spans="3:7" x14ac:dyDescent="0.25">
      <c r="C254" s="91"/>
      <c r="D254" s="91"/>
      <c r="E254" s="91"/>
      <c r="F254" s="91"/>
      <c r="G254" s="91"/>
    </row>
    <row r="255" spans="3:7" x14ac:dyDescent="0.25">
      <c r="C255" s="91"/>
      <c r="D255" s="91"/>
      <c r="E255" s="91"/>
      <c r="F255" s="91"/>
      <c r="G255" s="91"/>
    </row>
    <row r="256" spans="3:7" x14ac:dyDescent="0.25">
      <c r="C256" s="91"/>
      <c r="D256" s="91"/>
      <c r="E256" s="91"/>
      <c r="F256" s="91"/>
      <c r="G256" s="91"/>
    </row>
    <row r="257" spans="3:7" x14ac:dyDescent="0.25">
      <c r="C257" s="91"/>
      <c r="D257" s="91"/>
      <c r="E257" s="91"/>
      <c r="F257" s="91"/>
      <c r="G257" s="91"/>
    </row>
    <row r="258" spans="3:7" x14ac:dyDescent="0.25">
      <c r="C258" s="91"/>
      <c r="D258" s="91"/>
      <c r="E258" s="91"/>
      <c r="F258" s="91"/>
      <c r="G258" s="91"/>
    </row>
    <row r="259" spans="3:7" x14ac:dyDescent="0.25">
      <c r="C259" s="91"/>
      <c r="D259" s="91"/>
      <c r="E259" s="91"/>
      <c r="F259" s="91"/>
      <c r="G259" s="91"/>
    </row>
    <row r="260" spans="3:7" x14ac:dyDescent="0.25">
      <c r="C260" s="91"/>
      <c r="D260" s="91"/>
      <c r="E260" s="91"/>
      <c r="F260" s="91"/>
      <c r="G260" s="91"/>
    </row>
    <row r="261" spans="3:7" x14ac:dyDescent="0.25">
      <c r="C261" s="91"/>
      <c r="D261" s="91"/>
      <c r="E261" s="91"/>
      <c r="F261" s="91"/>
      <c r="G261" s="91"/>
    </row>
    <row r="262" spans="3:7" x14ac:dyDescent="0.25">
      <c r="C262" s="91"/>
      <c r="D262" s="91"/>
      <c r="E262" s="91"/>
      <c r="F262" s="91"/>
      <c r="G262" s="91"/>
    </row>
    <row r="263" spans="3:7" x14ac:dyDescent="0.25">
      <c r="C263" s="91"/>
      <c r="D263" s="91"/>
      <c r="E263" s="91"/>
      <c r="F263" s="91"/>
      <c r="G263" s="91"/>
    </row>
    <row r="264" spans="3:7" x14ac:dyDescent="0.25">
      <c r="C264" s="91"/>
      <c r="D264" s="91"/>
      <c r="E264" s="91"/>
      <c r="F264" s="91"/>
      <c r="G264" s="91"/>
    </row>
    <row r="265" spans="3:7" x14ac:dyDescent="0.25">
      <c r="C265" s="91"/>
      <c r="D265" s="91"/>
      <c r="E265" s="91"/>
      <c r="F265" s="91"/>
      <c r="G265" s="91"/>
    </row>
    <row r="266" spans="3:7" x14ac:dyDescent="0.25">
      <c r="C266" s="91"/>
      <c r="D266" s="91"/>
      <c r="E266" s="91"/>
      <c r="F266" s="91"/>
      <c r="G266" s="91"/>
    </row>
    <row r="267" spans="3:7" x14ac:dyDescent="0.25">
      <c r="C267" s="91"/>
      <c r="D267" s="91"/>
      <c r="E267" s="91"/>
      <c r="F267" s="91"/>
      <c r="G267" s="91"/>
    </row>
    <row r="268" spans="3:7" x14ac:dyDescent="0.25">
      <c r="C268" s="91"/>
      <c r="D268" s="91"/>
      <c r="E268" s="91"/>
      <c r="F268" s="91"/>
      <c r="G268" s="91"/>
    </row>
    <row r="269" spans="3:7" x14ac:dyDescent="0.25">
      <c r="C269" s="91"/>
      <c r="D269" s="91"/>
      <c r="E269" s="91"/>
      <c r="F269" s="91"/>
      <c r="G269" s="91"/>
    </row>
    <row r="270" spans="3:7" x14ac:dyDescent="0.25">
      <c r="C270" s="91"/>
      <c r="D270" s="91"/>
      <c r="E270" s="91"/>
      <c r="F270" s="91"/>
      <c r="G270" s="91"/>
    </row>
    <row r="271" spans="3:7" x14ac:dyDescent="0.25">
      <c r="C271" s="91"/>
      <c r="D271" s="91"/>
      <c r="E271" s="91"/>
      <c r="F271" s="91"/>
      <c r="G271" s="91"/>
    </row>
    <row r="272" spans="3:7" x14ac:dyDescent="0.25">
      <c r="C272" s="91"/>
      <c r="D272" s="91"/>
      <c r="E272" s="91"/>
      <c r="F272" s="91"/>
      <c r="G272" s="91"/>
    </row>
    <row r="273" spans="3:7" x14ac:dyDescent="0.25">
      <c r="C273" s="91"/>
      <c r="D273" s="91"/>
      <c r="E273" s="91"/>
      <c r="F273" s="91"/>
      <c r="G273" s="91"/>
    </row>
    <row r="274" spans="3:7" x14ac:dyDescent="0.25">
      <c r="C274" s="91"/>
      <c r="D274" s="91"/>
      <c r="E274" s="91"/>
      <c r="F274" s="91"/>
      <c r="G274" s="91"/>
    </row>
    <row r="275" spans="3:7" x14ac:dyDescent="0.25">
      <c r="C275" s="91"/>
      <c r="D275" s="91"/>
      <c r="E275" s="91"/>
      <c r="F275" s="91"/>
      <c r="G275" s="91"/>
    </row>
    <row r="276" spans="3:7" x14ac:dyDescent="0.25">
      <c r="C276" s="91"/>
      <c r="D276" s="91"/>
      <c r="E276" s="91"/>
      <c r="F276" s="91"/>
      <c r="G276" s="91"/>
    </row>
    <row r="277" spans="3:7" x14ac:dyDescent="0.25">
      <c r="C277" s="91"/>
      <c r="D277" s="91"/>
      <c r="E277" s="91"/>
      <c r="F277" s="91"/>
      <c r="G277" s="91"/>
    </row>
    <row r="278" spans="3:7" x14ac:dyDescent="0.25">
      <c r="C278" s="91"/>
      <c r="D278" s="91"/>
      <c r="E278" s="91"/>
      <c r="F278" s="91"/>
      <c r="G278" s="91"/>
    </row>
    <row r="279" spans="3:7" x14ac:dyDescent="0.25">
      <c r="C279" s="91"/>
      <c r="D279" s="91"/>
      <c r="E279" s="91"/>
      <c r="F279" s="91"/>
      <c r="G279" s="91"/>
    </row>
  </sheetData>
  <mergeCells count="42">
    <mergeCell ref="A2:I2"/>
    <mergeCell ref="A3:I3"/>
    <mergeCell ref="J3:Q3"/>
    <mergeCell ref="I7:I8"/>
    <mergeCell ref="K7:K8"/>
    <mergeCell ref="M7:M8"/>
    <mergeCell ref="P5:P8"/>
    <mergeCell ref="O7:O8"/>
    <mergeCell ref="A4:B4"/>
    <mergeCell ref="J2:Q2"/>
    <mergeCell ref="A17:A21"/>
    <mergeCell ref="Q17:Q21"/>
    <mergeCell ref="Q5:Q8"/>
    <mergeCell ref="D6:I6"/>
    <mergeCell ref="J6:O6"/>
    <mergeCell ref="A5:A8"/>
    <mergeCell ref="B5:B8"/>
    <mergeCell ref="C5:C7"/>
    <mergeCell ref="D5:I5"/>
    <mergeCell ref="J5:O5"/>
    <mergeCell ref="A9:A11"/>
    <mergeCell ref="Q9:Q11"/>
    <mergeCell ref="A12:A16"/>
    <mergeCell ref="Q12:Q16"/>
    <mergeCell ref="E7:E8"/>
    <mergeCell ref="G7:G8"/>
    <mergeCell ref="J34:Q34"/>
    <mergeCell ref="A36:G36"/>
    <mergeCell ref="H36:M36"/>
    <mergeCell ref="J35:Q35"/>
    <mergeCell ref="A22:A25"/>
    <mergeCell ref="Q22:Q25"/>
    <mergeCell ref="A26:A31"/>
    <mergeCell ref="Q26:Q31"/>
    <mergeCell ref="A32:B32"/>
    <mergeCell ref="P32:Q32"/>
    <mergeCell ref="A38:B38"/>
    <mergeCell ref="D38:F38"/>
    <mergeCell ref="H38:I38"/>
    <mergeCell ref="F40:G41"/>
    <mergeCell ref="A34:E34"/>
    <mergeCell ref="A35:I35"/>
  </mergeCells>
  <printOptions horizontalCentered="1"/>
  <pageMargins left="0.5" right="0.5" top="0.5" bottom="0.5" header="0.25" footer="0.25"/>
  <pageSetup paperSize="9" firstPageNumber="18" orientation="portrait" useFirstPageNumber="1" r:id="rId1"/>
  <headerFooter differentOddEven="1">
    <oddFooter>&amp;C&amp;P</oddFooter>
    <evenFooter>&amp;C&amp;P</evenFooter>
  </headerFooter>
  <colBreaks count="1" manualBreakCount="1">
    <brk id="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O92"/>
  <sheetViews>
    <sheetView rightToLeft="1" view="pageBreakPreview" topLeftCell="A10" zoomScale="96" zoomScaleNormal="100" zoomScaleSheetLayoutView="96" workbookViewId="0">
      <selection activeCell="H17" sqref="H17"/>
    </sheetView>
  </sheetViews>
  <sheetFormatPr defaultColWidth="8.88671875" defaultRowHeight="15" x14ac:dyDescent="0.25"/>
  <cols>
    <col min="1" max="1" width="22.88671875" style="42" customWidth="1"/>
    <col min="2" max="2" width="8.44140625" style="42" customWidth="1"/>
    <col min="3" max="4" width="13.33203125" style="42" customWidth="1"/>
    <col min="5" max="5" width="7.77734375" style="42" customWidth="1"/>
    <col min="6" max="6" width="12.77734375" style="42" customWidth="1"/>
    <col min="7" max="7" width="12.88671875" style="42" customWidth="1"/>
    <col min="8" max="8" width="9" style="42" customWidth="1"/>
    <col min="9" max="9" width="14.33203125" style="42" customWidth="1"/>
    <col min="10" max="10" width="12.33203125" style="42" customWidth="1"/>
    <col min="11" max="11" width="9.33203125" style="42" customWidth="1"/>
    <col min="12" max="12" width="15" style="42" customWidth="1"/>
    <col min="13" max="13" width="12.88671875" style="42" customWidth="1"/>
    <col min="14" max="14" width="20.109375" style="42" customWidth="1"/>
    <col min="15" max="15" width="6" style="42" customWidth="1"/>
    <col min="16" max="16384" width="8.88671875" style="42"/>
  </cols>
  <sheetData>
    <row r="1" spans="1:15" ht="49.2" customHeight="1" x14ac:dyDescent="0.25">
      <c r="A1" s="468" t="s">
        <v>537</v>
      </c>
      <c r="B1" s="468"/>
      <c r="C1" s="468"/>
      <c r="D1" s="468"/>
      <c r="E1" s="468"/>
      <c r="F1" s="468"/>
      <c r="G1" s="468"/>
      <c r="H1" s="468" t="s">
        <v>538</v>
      </c>
      <c r="I1" s="468"/>
      <c r="J1" s="468"/>
      <c r="K1" s="468"/>
      <c r="L1" s="468"/>
      <c r="M1" s="468"/>
      <c r="N1" s="468"/>
      <c r="O1" s="157"/>
    </row>
    <row r="2" spans="1:15" ht="53.4" customHeight="1" x14ac:dyDescent="0.25">
      <c r="A2" s="469" t="s">
        <v>505</v>
      </c>
      <c r="B2" s="469"/>
      <c r="C2" s="469"/>
      <c r="D2" s="469"/>
      <c r="E2" s="469"/>
      <c r="F2" s="469"/>
      <c r="G2" s="469"/>
      <c r="H2" s="469" t="s">
        <v>505</v>
      </c>
      <c r="I2" s="469"/>
      <c r="J2" s="469"/>
      <c r="K2" s="469"/>
      <c r="L2" s="469"/>
      <c r="M2" s="469"/>
      <c r="N2" s="469"/>
      <c r="O2" s="159"/>
    </row>
    <row r="3" spans="1:15" ht="18" customHeight="1" x14ac:dyDescent="0.25">
      <c r="A3" s="158" t="s">
        <v>461</v>
      </c>
      <c r="B3" s="60"/>
      <c r="C3" s="60"/>
      <c r="D3" s="60"/>
      <c r="E3" s="60"/>
      <c r="F3" s="60"/>
      <c r="G3" s="58"/>
      <c r="H3" s="60"/>
      <c r="I3" s="60"/>
      <c r="J3" s="60"/>
      <c r="K3" s="58"/>
      <c r="L3" s="58"/>
      <c r="M3" s="58"/>
      <c r="N3" s="336" t="s">
        <v>460</v>
      </c>
    </row>
    <row r="4" spans="1:15" ht="45" customHeight="1" x14ac:dyDescent="0.25">
      <c r="A4" s="405" t="s">
        <v>232</v>
      </c>
      <c r="B4" s="181" t="s">
        <v>280</v>
      </c>
      <c r="C4" s="405" t="s">
        <v>234</v>
      </c>
      <c r="D4" s="405" t="s">
        <v>235</v>
      </c>
      <c r="E4" s="265" t="s">
        <v>280</v>
      </c>
      <c r="F4" s="405" t="s">
        <v>234</v>
      </c>
      <c r="G4" s="405" t="s">
        <v>235</v>
      </c>
      <c r="H4" s="181" t="s">
        <v>280</v>
      </c>
      <c r="I4" s="405" t="s">
        <v>234</v>
      </c>
      <c r="J4" s="405" t="s">
        <v>235</v>
      </c>
      <c r="K4" s="181" t="s">
        <v>280</v>
      </c>
      <c r="L4" s="405" t="s">
        <v>234</v>
      </c>
      <c r="M4" s="405" t="s">
        <v>235</v>
      </c>
      <c r="N4" s="472" t="s">
        <v>236</v>
      </c>
    </row>
    <row r="5" spans="1:15" ht="24.6" customHeight="1" x14ac:dyDescent="0.25">
      <c r="A5" s="406"/>
      <c r="B5" s="182">
        <v>2021</v>
      </c>
      <c r="C5" s="407"/>
      <c r="D5" s="407"/>
      <c r="E5" s="182">
        <v>2022</v>
      </c>
      <c r="F5" s="407"/>
      <c r="G5" s="407"/>
      <c r="H5" s="183">
        <v>2023</v>
      </c>
      <c r="I5" s="407"/>
      <c r="J5" s="407"/>
      <c r="K5" s="182">
        <v>2024</v>
      </c>
      <c r="L5" s="407"/>
      <c r="M5" s="407"/>
      <c r="N5" s="472"/>
    </row>
    <row r="6" spans="1:15" ht="72" customHeight="1" x14ac:dyDescent="0.25">
      <c r="A6" s="407"/>
      <c r="B6" s="179" t="s">
        <v>237</v>
      </c>
      <c r="C6" s="179" t="s">
        <v>238</v>
      </c>
      <c r="D6" s="169" t="s">
        <v>239</v>
      </c>
      <c r="E6" s="179" t="s">
        <v>237</v>
      </c>
      <c r="F6" s="294" t="s">
        <v>238</v>
      </c>
      <c r="G6" s="169" t="s">
        <v>239</v>
      </c>
      <c r="H6" s="179" t="s">
        <v>237</v>
      </c>
      <c r="I6" s="179" t="s">
        <v>238</v>
      </c>
      <c r="J6" s="169" t="s">
        <v>239</v>
      </c>
      <c r="K6" s="179" t="s">
        <v>237</v>
      </c>
      <c r="L6" s="179" t="s">
        <v>238</v>
      </c>
      <c r="M6" s="179" t="s">
        <v>239</v>
      </c>
      <c r="N6" s="472"/>
    </row>
    <row r="7" spans="1:15" ht="45" customHeight="1" x14ac:dyDescent="0.25">
      <c r="A7" s="154" t="s">
        <v>240</v>
      </c>
      <c r="B7" s="299">
        <v>8</v>
      </c>
      <c r="C7" s="207">
        <v>25600592</v>
      </c>
      <c r="D7" s="232">
        <f>C7/$C$13*100</f>
        <v>20.067584808512322</v>
      </c>
      <c r="E7" s="307">
        <v>8</v>
      </c>
      <c r="F7" s="207">
        <v>28919785</v>
      </c>
      <c r="G7" s="302">
        <f>F7/$F$13*100</f>
        <v>20.626690886804166</v>
      </c>
      <c r="H7" s="303">
        <v>8</v>
      </c>
      <c r="I7" s="208">
        <v>34781374</v>
      </c>
      <c r="J7" s="208">
        <v>22</v>
      </c>
      <c r="K7" s="307">
        <v>8</v>
      </c>
      <c r="L7" s="209">
        <v>31993004</v>
      </c>
      <c r="M7" s="232">
        <v>19.3</v>
      </c>
      <c r="N7" s="129" t="s">
        <v>241</v>
      </c>
    </row>
    <row r="8" spans="1:15" ht="45" customHeight="1" x14ac:dyDescent="0.25">
      <c r="A8" s="154" t="s">
        <v>242</v>
      </c>
      <c r="B8" s="299">
        <v>41</v>
      </c>
      <c r="C8" s="207">
        <v>50161947</v>
      </c>
      <c r="D8" s="232">
        <f t="shared" ref="D8:D12" si="0">C8/$C$13*100</f>
        <v>39.320540930561307</v>
      </c>
      <c r="E8" s="307">
        <v>41</v>
      </c>
      <c r="F8" s="207">
        <v>79919724</v>
      </c>
      <c r="G8" s="302">
        <f t="shared" ref="G8:G12" si="1">F8/$F$13*100</f>
        <v>57.001787624171619</v>
      </c>
      <c r="H8" s="303">
        <v>39</v>
      </c>
      <c r="I8" s="208">
        <v>53550237</v>
      </c>
      <c r="J8" s="208">
        <v>34</v>
      </c>
      <c r="K8" s="307">
        <v>40</v>
      </c>
      <c r="L8" s="209">
        <v>58256791</v>
      </c>
      <c r="M8" s="232">
        <v>35.200000000000003</v>
      </c>
      <c r="N8" s="129" t="s">
        <v>243</v>
      </c>
    </row>
    <row r="9" spans="1:15" ht="45" customHeight="1" x14ac:dyDescent="0.25">
      <c r="A9" s="154" t="s">
        <v>244</v>
      </c>
      <c r="B9" s="299">
        <v>8</v>
      </c>
      <c r="C9" s="207">
        <v>3345781</v>
      </c>
      <c r="D9" s="232">
        <f t="shared" si="0"/>
        <v>2.6226637246595375</v>
      </c>
      <c r="E9" s="307">
        <v>8</v>
      </c>
      <c r="F9" s="187">
        <v>2650656</v>
      </c>
      <c r="G9" s="302">
        <f t="shared" si="1"/>
        <v>1.8905487008030242</v>
      </c>
      <c r="H9" s="303">
        <v>6</v>
      </c>
      <c r="I9" s="210">
        <v>1382999</v>
      </c>
      <c r="J9" s="211">
        <v>3</v>
      </c>
      <c r="K9" s="307">
        <v>7</v>
      </c>
      <c r="L9" s="209">
        <v>3485796</v>
      </c>
      <c r="M9" s="232">
        <v>2.1</v>
      </c>
      <c r="N9" s="129" t="s">
        <v>245</v>
      </c>
    </row>
    <row r="10" spans="1:15" ht="45" customHeight="1" x14ac:dyDescent="0.25">
      <c r="A10" s="153" t="s">
        <v>246</v>
      </c>
      <c r="B10" s="300">
        <v>18</v>
      </c>
      <c r="C10" s="207">
        <v>6998587</v>
      </c>
      <c r="D10" s="232">
        <f t="shared" si="0"/>
        <v>5.4859957208119186</v>
      </c>
      <c r="E10" s="308">
        <v>18</v>
      </c>
      <c r="F10" s="207">
        <v>4669969</v>
      </c>
      <c r="G10" s="302">
        <f t="shared" si="1"/>
        <v>3.3307995551819616</v>
      </c>
      <c r="H10" s="304">
        <v>18</v>
      </c>
      <c r="I10" s="208">
        <v>4674646</v>
      </c>
      <c r="J10" s="208">
        <v>1</v>
      </c>
      <c r="K10" s="308">
        <v>17</v>
      </c>
      <c r="L10" s="209">
        <v>2909529</v>
      </c>
      <c r="M10" s="232">
        <v>1.8</v>
      </c>
      <c r="N10" s="130" t="s">
        <v>247</v>
      </c>
    </row>
    <row r="11" spans="1:15" ht="45" customHeight="1" x14ac:dyDescent="0.25">
      <c r="A11" s="152" t="s">
        <v>248</v>
      </c>
      <c r="B11" s="299">
        <v>0</v>
      </c>
      <c r="C11" s="207">
        <v>39065140</v>
      </c>
      <c r="D11" s="232">
        <f t="shared" si="0"/>
        <v>30.622065693106119</v>
      </c>
      <c r="E11" s="307">
        <v>0</v>
      </c>
      <c r="F11" s="207">
        <v>21490663</v>
      </c>
      <c r="G11" s="302">
        <f t="shared" si="1"/>
        <v>15.327958442757422</v>
      </c>
      <c r="H11" s="303">
        <v>0</v>
      </c>
      <c r="I11" s="208">
        <v>59133654</v>
      </c>
      <c r="J11" s="208">
        <v>38</v>
      </c>
      <c r="K11" s="307">
        <v>0</v>
      </c>
      <c r="L11" s="131">
        <v>59723047</v>
      </c>
      <c r="M11" s="232">
        <v>36</v>
      </c>
      <c r="N11" s="129" t="s">
        <v>249</v>
      </c>
    </row>
    <row r="12" spans="1:15" ht="45" customHeight="1" x14ac:dyDescent="0.25">
      <c r="A12" s="152" t="s">
        <v>250</v>
      </c>
      <c r="B12" s="299">
        <v>0</v>
      </c>
      <c r="C12" s="207">
        <v>2399817</v>
      </c>
      <c r="D12" s="232">
        <f t="shared" si="0"/>
        <v>1.8811491223487964</v>
      </c>
      <c r="E12" s="307">
        <v>0</v>
      </c>
      <c r="F12" s="207">
        <v>2554848</v>
      </c>
      <c r="G12" s="302">
        <f t="shared" si="1"/>
        <v>1.8222147902818038</v>
      </c>
      <c r="H12" s="303">
        <v>0</v>
      </c>
      <c r="I12" s="208">
        <v>3696545</v>
      </c>
      <c r="J12" s="208">
        <v>2</v>
      </c>
      <c r="K12" s="307">
        <v>0</v>
      </c>
      <c r="L12" s="131">
        <v>9262188</v>
      </c>
      <c r="M12" s="232">
        <v>5.6</v>
      </c>
      <c r="N12" s="129" t="s">
        <v>251</v>
      </c>
    </row>
    <row r="13" spans="1:15" s="231" customFormat="1" ht="49.8" customHeight="1" x14ac:dyDescent="0.25">
      <c r="A13" s="238" t="s">
        <v>252</v>
      </c>
      <c r="B13" s="301">
        <f t="shared" ref="B13:L13" si="2">SUM(B7:B12)</f>
        <v>75</v>
      </c>
      <c r="C13" s="239">
        <f t="shared" si="2"/>
        <v>127571864</v>
      </c>
      <c r="D13" s="232">
        <f t="shared" si="2"/>
        <v>100.00000000000001</v>
      </c>
      <c r="E13" s="306">
        <f t="shared" si="2"/>
        <v>75</v>
      </c>
      <c r="F13" s="239">
        <f>SUM(F7:F12)</f>
        <v>140205645</v>
      </c>
      <c r="G13" s="305">
        <f t="shared" si="2"/>
        <v>100</v>
      </c>
      <c r="H13" s="306">
        <f t="shared" si="2"/>
        <v>71</v>
      </c>
      <c r="I13" s="239">
        <f t="shared" si="2"/>
        <v>157219455</v>
      </c>
      <c r="J13" s="306">
        <f t="shared" si="2"/>
        <v>100</v>
      </c>
      <c r="K13" s="306">
        <f t="shared" si="2"/>
        <v>72</v>
      </c>
      <c r="L13" s="239">
        <f t="shared" si="2"/>
        <v>165630355</v>
      </c>
      <c r="M13" s="239">
        <f>SUM(M7:M12)</f>
        <v>100</v>
      </c>
      <c r="N13" s="240" t="s">
        <v>253</v>
      </c>
    </row>
    <row r="14" spans="1:15" ht="35.4" customHeight="1" x14ac:dyDescent="0.25">
      <c r="A14" s="467" t="s">
        <v>254</v>
      </c>
      <c r="B14" s="467"/>
      <c r="C14" s="467"/>
      <c r="D14" s="467"/>
      <c r="E14" s="467"/>
      <c r="F14" s="467"/>
      <c r="G14" s="467"/>
      <c r="H14" s="466" t="s">
        <v>541</v>
      </c>
      <c r="I14" s="466"/>
      <c r="J14" s="466"/>
      <c r="K14" s="466"/>
      <c r="L14" s="466"/>
      <c r="M14" s="466"/>
      <c r="N14" s="466"/>
    </row>
    <row r="15" spans="1:15" ht="21" customHeight="1" x14ac:dyDescent="0.25">
      <c r="A15" s="471" t="s">
        <v>230</v>
      </c>
      <c r="B15" s="471"/>
      <c r="C15" s="471"/>
      <c r="D15" s="471"/>
      <c r="E15" s="471"/>
      <c r="F15" s="471"/>
      <c r="G15" s="471"/>
      <c r="H15" s="470" t="s">
        <v>399</v>
      </c>
      <c r="I15" s="470"/>
      <c r="J15" s="470"/>
      <c r="K15" s="470"/>
      <c r="L15" s="470"/>
      <c r="M15" s="470"/>
      <c r="N15" s="470"/>
    </row>
    <row r="16" spans="1:15" ht="17.399999999999999" customHeight="1" x14ac:dyDescent="0.25">
      <c r="A16" s="60"/>
      <c r="B16" s="60"/>
      <c r="C16" s="60"/>
      <c r="D16" s="60"/>
      <c r="E16" s="60"/>
      <c r="F16" s="60"/>
      <c r="G16" s="58"/>
      <c r="H16" s="60"/>
      <c r="I16" s="60"/>
      <c r="J16" s="60"/>
      <c r="K16" s="60"/>
      <c r="L16" s="62"/>
      <c r="M16" s="62"/>
      <c r="N16" s="62"/>
    </row>
    <row r="17" spans="1:14" ht="17.399999999999999" customHeight="1" x14ac:dyDescent="0.25">
      <c r="A17" s="60"/>
      <c r="B17" s="60"/>
      <c r="C17" s="60"/>
      <c r="D17" s="60"/>
      <c r="E17" s="60"/>
      <c r="F17" s="60"/>
      <c r="G17" s="58"/>
      <c r="H17" s="60"/>
      <c r="I17" s="60"/>
      <c r="J17" s="60"/>
      <c r="K17" s="60"/>
      <c r="L17" s="62"/>
      <c r="M17" s="62"/>
      <c r="N17" s="62"/>
    </row>
    <row r="18" spans="1:14" ht="31.8" customHeight="1" x14ac:dyDescent="0.25">
      <c r="A18" s="155"/>
      <c r="B18" s="155"/>
      <c r="C18" s="155"/>
      <c r="D18" s="155"/>
      <c r="E18" s="155"/>
      <c r="F18" s="155"/>
      <c r="G18" s="155"/>
      <c r="H18" s="155"/>
      <c r="I18" s="155"/>
      <c r="J18" s="155"/>
      <c r="K18" s="155"/>
      <c r="L18" s="61"/>
      <c r="M18" s="156"/>
      <c r="N18" s="156"/>
    </row>
    <row r="19" spans="1:14" ht="18" customHeight="1" x14ac:dyDescent="0.25">
      <c r="L19" s="63"/>
      <c r="M19" s="64"/>
      <c r="N19" s="64"/>
    </row>
    <row r="20" spans="1:14" x14ac:dyDescent="0.25">
      <c r="L20" s="63"/>
      <c r="M20" s="63"/>
      <c r="N20" s="63"/>
    </row>
    <row r="21" spans="1:14" x14ac:dyDescent="0.25">
      <c r="L21" s="63"/>
      <c r="M21" s="63"/>
      <c r="N21" s="63"/>
    </row>
    <row r="22" spans="1:14" x14ac:dyDescent="0.25">
      <c r="L22" s="63"/>
      <c r="M22" s="63"/>
      <c r="N22" s="63"/>
    </row>
    <row r="23" spans="1:14" x14ac:dyDescent="0.25">
      <c r="L23" s="63"/>
      <c r="M23" s="63"/>
      <c r="N23" s="63"/>
    </row>
    <row r="24" spans="1:14" x14ac:dyDescent="0.25">
      <c r="L24" s="63"/>
      <c r="M24" s="63"/>
      <c r="N24" s="63"/>
    </row>
    <row r="92" ht="18.899999999999999" customHeight="1" x14ac:dyDescent="0.25"/>
  </sheetData>
  <mergeCells count="18">
    <mergeCell ref="H15:N15"/>
    <mergeCell ref="A15:G15"/>
    <mergeCell ref="C4:C5"/>
    <mergeCell ref="L4:L5"/>
    <mergeCell ref="N4:N6"/>
    <mergeCell ref="A4:A6"/>
    <mergeCell ref="I4:I5"/>
    <mergeCell ref="G4:G5"/>
    <mergeCell ref="D4:D5"/>
    <mergeCell ref="F4:F5"/>
    <mergeCell ref="J4:J5"/>
    <mergeCell ref="M4:M5"/>
    <mergeCell ref="H14:N14"/>
    <mergeCell ref="A14:G14"/>
    <mergeCell ref="H1:N1"/>
    <mergeCell ref="A1:G1"/>
    <mergeCell ref="H2:N2"/>
    <mergeCell ref="A2:G2"/>
  </mergeCells>
  <printOptions horizontalCentered="1"/>
  <pageMargins left="0.5" right="0.5" top="0.5" bottom="0.5" header="0.25" footer="0.25"/>
  <pageSetup paperSize="9" firstPageNumber="20" fitToWidth="2" orientation="portrait" useFirstPageNumber="1" r:id="rId1"/>
  <headerFooter differentOddEven="1">
    <oddFooter>&amp;C&amp;P</oddFooter>
    <evenFooter>&amp;C&amp;P</evenFooter>
  </headerFooter>
  <colBreaks count="1" manualBreakCount="1">
    <brk id="7" max="1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J90"/>
  <sheetViews>
    <sheetView rightToLeft="1" view="pageBreakPreview" topLeftCell="A7" zoomScaleNormal="88" zoomScaleSheetLayoutView="100" workbookViewId="0">
      <selection sqref="A1:E1"/>
    </sheetView>
  </sheetViews>
  <sheetFormatPr defaultColWidth="8.88671875" defaultRowHeight="15.6" x14ac:dyDescent="0.3"/>
  <cols>
    <col min="1" max="1" width="23.88671875" style="67" customWidth="1"/>
    <col min="2" max="2" width="14.6640625" style="67" customWidth="1"/>
    <col min="3" max="3" width="14.88671875" style="67" customWidth="1"/>
    <col min="4" max="4" width="13.109375" style="67" customWidth="1"/>
    <col min="5" max="5" width="13.5546875" style="67" customWidth="1"/>
    <col min="6" max="9" width="15.77734375" style="67" customWidth="1"/>
    <col min="10" max="10" width="21.77734375" style="67" customWidth="1"/>
    <col min="11" max="16384" width="8.88671875" style="67"/>
  </cols>
  <sheetData>
    <row r="1" spans="1:10" ht="44.4" customHeight="1" x14ac:dyDescent="0.3">
      <c r="A1" s="424" t="s">
        <v>383</v>
      </c>
      <c r="B1" s="424"/>
      <c r="C1" s="424"/>
      <c r="D1" s="424"/>
      <c r="E1" s="424"/>
      <c r="F1" s="424" t="s">
        <v>540</v>
      </c>
      <c r="G1" s="424"/>
      <c r="H1" s="424"/>
      <c r="I1" s="424"/>
      <c r="J1" s="424"/>
    </row>
    <row r="2" spans="1:10" ht="66.599999999999994" customHeight="1" x14ac:dyDescent="0.3">
      <c r="A2" s="474" t="s">
        <v>493</v>
      </c>
      <c r="B2" s="474"/>
      <c r="C2" s="474"/>
      <c r="D2" s="474"/>
      <c r="E2" s="474"/>
      <c r="F2" s="474" t="s">
        <v>493</v>
      </c>
      <c r="G2" s="474"/>
      <c r="H2" s="474"/>
      <c r="I2" s="474"/>
      <c r="J2" s="474"/>
    </row>
    <row r="3" spans="1:10" ht="18.600000000000001" customHeight="1" x14ac:dyDescent="0.3">
      <c r="A3" s="337" t="s">
        <v>462</v>
      </c>
      <c r="B3" s="58"/>
      <c r="C3" s="58"/>
      <c r="D3" s="58"/>
      <c r="E3" s="58"/>
      <c r="F3" s="60"/>
      <c r="G3" s="58"/>
      <c r="H3" s="58"/>
      <c r="I3" s="475" t="s">
        <v>463</v>
      </c>
      <c r="J3" s="475"/>
    </row>
    <row r="4" spans="1:10" ht="67.2" customHeight="1" x14ac:dyDescent="0.3">
      <c r="A4" s="472" t="s">
        <v>255</v>
      </c>
      <c r="B4" s="184" t="s">
        <v>233</v>
      </c>
      <c r="C4" s="184" t="s">
        <v>256</v>
      </c>
      <c r="D4" s="184" t="s">
        <v>257</v>
      </c>
      <c r="E4" s="184" t="s">
        <v>258</v>
      </c>
      <c r="F4" s="184" t="s">
        <v>259</v>
      </c>
      <c r="G4" s="184" t="s">
        <v>260</v>
      </c>
      <c r="H4" s="184" t="s">
        <v>261</v>
      </c>
      <c r="I4" s="184" t="s">
        <v>235</v>
      </c>
      <c r="J4" s="440" t="s">
        <v>236</v>
      </c>
    </row>
    <row r="5" spans="1:10" ht="90.6" customHeight="1" x14ac:dyDescent="0.3">
      <c r="A5" s="472"/>
      <c r="B5" s="185" t="s">
        <v>262</v>
      </c>
      <c r="C5" s="185" t="s">
        <v>263</v>
      </c>
      <c r="D5" s="185" t="s">
        <v>264</v>
      </c>
      <c r="E5" s="185" t="s">
        <v>265</v>
      </c>
      <c r="F5" s="185" t="s">
        <v>266</v>
      </c>
      <c r="G5" s="185" t="s">
        <v>267</v>
      </c>
      <c r="H5" s="185" t="s">
        <v>268</v>
      </c>
      <c r="I5" s="185" t="s">
        <v>239</v>
      </c>
      <c r="J5" s="440"/>
    </row>
    <row r="6" spans="1:10" ht="30" customHeight="1" x14ac:dyDescent="0.3">
      <c r="A6" s="68" t="s">
        <v>240</v>
      </c>
      <c r="B6" s="307">
        <v>8</v>
      </c>
      <c r="C6" s="307">
        <v>27</v>
      </c>
      <c r="D6" s="307">
        <v>20</v>
      </c>
      <c r="E6" s="308">
        <v>630</v>
      </c>
      <c r="F6" s="131">
        <v>7245</v>
      </c>
      <c r="G6" s="131">
        <v>6500</v>
      </c>
      <c r="H6" s="131">
        <v>3642</v>
      </c>
      <c r="I6" s="308">
        <f>H6/18855*100</f>
        <v>19.315831344470961</v>
      </c>
      <c r="J6" s="282" t="s">
        <v>241</v>
      </c>
    </row>
    <row r="7" spans="1:10" ht="30" customHeight="1" x14ac:dyDescent="0.3">
      <c r="A7" s="68" t="s">
        <v>269</v>
      </c>
      <c r="B7" s="307">
        <v>40</v>
      </c>
      <c r="C7" s="307">
        <v>200</v>
      </c>
      <c r="D7" s="307">
        <v>176</v>
      </c>
      <c r="E7" s="308">
        <v>292</v>
      </c>
      <c r="F7" s="131">
        <v>16543</v>
      </c>
      <c r="G7" s="131">
        <v>15476</v>
      </c>
      <c r="H7" s="131">
        <v>6632</v>
      </c>
      <c r="I7" s="308">
        <f t="shared" ref="I7:I14" si="0">H7/18855*100</f>
        <v>35.173693980376555</v>
      </c>
      <c r="J7" s="282" t="s">
        <v>243</v>
      </c>
    </row>
    <row r="8" spans="1:10" ht="30" customHeight="1" x14ac:dyDescent="0.3">
      <c r="A8" s="68" t="s">
        <v>244</v>
      </c>
      <c r="B8" s="307">
        <v>7</v>
      </c>
      <c r="C8" s="307">
        <v>29</v>
      </c>
      <c r="D8" s="307">
        <v>24</v>
      </c>
      <c r="E8" s="305">
        <v>187.5</v>
      </c>
      <c r="F8" s="131">
        <v>1864</v>
      </c>
      <c r="G8" s="131">
        <v>1512</v>
      </c>
      <c r="H8" s="131">
        <v>397</v>
      </c>
      <c r="I8" s="308">
        <f t="shared" si="0"/>
        <v>2.1055422964730841</v>
      </c>
      <c r="J8" s="282" t="s">
        <v>245</v>
      </c>
    </row>
    <row r="9" spans="1:10" ht="31.2" customHeight="1" x14ac:dyDescent="0.3">
      <c r="A9" s="68" t="s">
        <v>270</v>
      </c>
      <c r="B9" s="308">
        <v>7</v>
      </c>
      <c r="C9" s="308">
        <v>108</v>
      </c>
      <c r="D9" s="308">
        <v>22</v>
      </c>
      <c r="E9" s="359">
        <v>2.5</v>
      </c>
      <c r="F9" s="131">
        <v>300</v>
      </c>
      <c r="G9" s="131">
        <v>55</v>
      </c>
      <c r="H9" s="363" t="s">
        <v>465</v>
      </c>
      <c r="I9" s="360"/>
      <c r="J9" s="283" t="s">
        <v>271</v>
      </c>
    </row>
    <row r="10" spans="1:10" ht="30" customHeight="1" x14ac:dyDescent="0.3">
      <c r="A10" s="68" t="s">
        <v>272</v>
      </c>
      <c r="B10" s="307">
        <v>10</v>
      </c>
      <c r="C10" s="307">
        <v>255</v>
      </c>
      <c r="D10" s="307">
        <v>189</v>
      </c>
      <c r="E10" s="307">
        <v>23</v>
      </c>
      <c r="F10" s="131">
        <v>1657</v>
      </c>
      <c r="G10" s="307">
        <v>919</v>
      </c>
      <c r="H10" s="361">
        <v>329.5</v>
      </c>
      <c r="I10" s="308">
        <f t="shared" si="0"/>
        <v>1.7475470697427737</v>
      </c>
      <c r="J10" s="284" t="s">
        <v>400</v>
      </c>
    </row>
    <row r="11" spans="1:10" ht="44.55" customHeight="1" x14ac:dyDescent="0.3">
      <c r="A11" s="68" t="s">
        <v>273</v>
      </c>
      <c r="B11" s="308">
        <v>0</v>
      </c>
      <c r="C11" s="308">
        <v>9</v>
      </c>
      <c r="D11" s="308">
        <v>9</v>
      </c>
      <c r="E11" s="308">
        <v>167</v>
      </c>
      <c r="F11" s="131">
        <v>878</v>
      </c>
      <c r="G11" s="131">
        <v>878</v>
      </c>
      <c r="H11" s="364" t="s">
        <v>281</v>
      </c>
      <c r="I11" s="360"/>
      <c r="J11" s="285" t="s">
        <v>401</v>
      </c>
    </row>
    <row r="12" spans="1:10" ht="34.799999999999997" customHeight="1" x14ac:dyDescent="0.3">
      <c r="A12" s="68" t="s">
        <v>274</v>
      </c>
      <c r="B12" s="308" t="s">
        <v>480</v>
      </c>
      <c r="C12" s="308" t="s">
        <v>480</v>
      </c>
      <c r="D12" s="308" t="s">
        <v>480</v>
      </c>
      <c r="E12" s="308" t="s">
        <v>480</v>
      </c>
      <c r="F12" s="308" t="s">
        <v>480</v>
      </c>
      <c r="G12" s="308" t="s">
        <v>480</v>
      </c>
      <c r="H12" s="308" t="s">
        <v>480</v>
      </c>
      <c r="I12" s="360" t="s">
        <v>480</v>
      </c>
      <c r="J12" s="286" t="s">
        <v>403</v>
      </c>
    </row>
    <row r="13" spans="1:10" ht="30" customHeight="1" x14ac:dyDescent="0.3">
      <c r="A13" s="68" t="s">
        <v>276</v>
      </c>
      <c r="B13" s="308">
        <v>0</v>
      </c>
      <c r="C13" s="307">
        <v>53</v>
      </c>
      <c r="D13" s="307">
        <v>53</v>
      </c>
      <c r="E13" s="308">
        <v>438</v>
      </c>
      <c r="F13" s="131">
        <v>10678</v>
      </c>
      <c r="G13" s="131">
        <v>10678</v>
      </c>
      <c r="H13" s="362">
        <v>7854</v>
      </c>
      <c r="I13" s="308">
        <f t="shared" si="0"/>
        <v>41.654733492442325</v>
      </c>
      <c r="J13" s="287" t="s">
        <v>275</v>
      </c>
    </row>
    <row r="14" spans="1:10" ht="30" customHeight="1" x14ac:dyDescent="0.3">
      <c r="A14" s="69" t="s">
        <v>277</v>
      </c>
      <c r="B14" s="308">
        <f>SUM(B6:B13)</f>
        <v>72</v>
      </c>
      <c r="C14" s="308">
        <f>SUM(C6:C13)</f>
        <v>681</v>
      </c>
      <c r="D14" s="308">
        <f>SUM(D6:D13)</f>
        <v>493</v>
      </c>
      <c r="E14" s="360"/>
      <c r="F14" s="308">
        <f>SUM(F6:F13)</f>
        <v>39165</v>
      </c>
      <c r="G14" s="308">
        <f>SUM(G6:G13)</f>
        <v>36018</v>
      </c>
      <c r="H14" s="308">
        <f>SUM(H6:H13)</f>
        <v>18854.5</v>
      </c>
      <c r="I14" s="308">
        <f t="shared" si="0"/>
        <v>99.997348183505693</v>
      </c>
      <c r="J14" s="288" t="s">
        <v>278</v>
      </c>
    </row>
    <row r="15" spans="1:10" ht="23.4" customHeight="1" x14ac:dyDescent="0.3">
      <c r="A15" s="104" t="s">
        <v>481</v>
      </c>
      <c r="B15" s="105"/>
      <c r="C15" s="105"/>
      <c r="D15" s="105"/>
      <c r="E15" s="105"/>
      <c r="F15" s="105"/>
      <c r="G15" s="105"/>
      <c r="H15" s="105"/>
      <c r="I15" s="473" t="s">
        <v>482</v>
      </c>
      <c r="J15" s="473"/>
    </row>
    <row r="16" spans="1:10" ht="25.8" customHeight="1" x14ac:dyDescent="0.3">
      <c r="A16" s="477" t="s">
        <v>279</v>
      </c>
      <c r="B16" s="477"/>
      <c r="C16" s="477"/>
      <c r="D16" s="477"/>
      <c r="E16" s="477"/>
      <c r="F16" s="477"/>
      <c r="G16" s="415" t="s">
        <v>483</v>
      </c>
      <c r="H16" s="415"/>
      <c r="I16" s="415"/>
      <c r="J16" s="415"/>
    </row>
    <row r="17" spans="1:10" ht="26.4" customHeight="1" x14ac:dyDescent="0.3">
      <c r="A17" s="477" t="s">
        <v>464</v>
      </c>
      <c r="B17" s="477"/>
      <c r="C17" s="477"/>
      <c r="D17" s="477"/>
      <c r="E17" s="477"/>
      <c r="F17" s="478" t="s">
        <v>402</v>
      </c>
      <c r="G17" s="478"/>
      <c r="H17" s="478"/>
      <c r="I17" s="478"/>
      <c r="J17" s="478"/>
    </row>
    <row r="18" spans="1:10" ht="24.6" customHeight="1" x14ac:dyDescent="0.3">
      <c r="A18" s="479" t="s">
        <v>230</v>
      </c>
      <c r="B18" s="479"/>
      <c r="C18" s="479"/>
      <c r="D18" s="479"/>
      <c r="E18" s="479"/>
      <c r="F18" s="415" t="s">
        <v>399</v>
      </c>
      <c r="G18" s="415"/>
      <c r="H18" s="415"/>
      <c r="I18" s="415"/>
      <c r="J18" s="415"/>
    </row>
    <row r="19" spans="1:10" ht="22.2" customHeight="1" x14ac:dyDescent="0.3">
      <c r="A19" s="70"/>
      <c r="B19" s="70"/>
      <c r="C19" s="70"/>
      <c r="D19" s="70"/>
      <c r="E19" s="70"/>
      <c r="F19" s="70"/>
      <c r="G19" s="70"/>
      <c r="H19" s="70"/>
      <c r="I19" s="70"/>
    </row>
    <row r="20" spans="1:10" ht="30.6" customHeight="1" x14ac:dyDescent="0.3">
      <c r="A20" s="476"/>
      <c r="B20" s="476"/>
      <c r="C20" s="476"/>
      <c r="D20" s="476"/>
      <c r="E20" s="65"/>
      <c r="F20" s="433"/>
      <c r="G20" s="433"/>
      <c r="H20" s="433"/>
      <c r="I20" s="433"/>
      <c r="J20" s="433"/>
    </row>
    <row r="21" spans="1:10" ht="13.2" customHeight="1" x14ac:dyDescent="0.3">
      <c r="G21" s="66"/>
      <c r="H21" s="66"/>
      <c r="I21" s="66"/>
    </row>
    <row r="90" ht="18.899999999999999" customHeight="1" x14ac:dyDescent="0.3"/>
  </sheetData>
  <mergeCells count="16">
    <mergeCell ref="A20:D20"/>
    <mergeCell ref="F20:J20"/>
    <mergeCell ref="A16:F16"/>
    <mergeCell ref="G16:J16"/>
    <mergeCell ref="A17:E17"/>
    <mergeCell ref="F17:J17"/>
    <mergeCell ref="A18:E18"/>
    <mergeCell ref="F18:J18"/>
    <mergeCell ref="I15:J15"/>
    <mergeCell ref="A1:E1"/>
    <mergeCell ref="A2:E2"/>
    <mergeCell ref="F1:J1"/>
    <mergeCell ref="F2:J2"/>
    <mergeCell ref="I3:J3"/>
    <mergeCell ref="A4:A5"/>
    <mergeCell ref="J4:J5"/>
  </mergeCells>
  <printOptions horizontalCentered="1"/>
  <pageMargins left="0.5" right="0.5" top="0.5" bottom="0.5" header="0.25" footer="0.25"/>
  <pageSetup paperSize="9" firstPageNumber="22" orientation="portrait" useFirstPageNumber="1" r:id="rId1"/>
  <headerFooter differentOddEven="1">
    <oddFooter>&amp;C&amp;P</oddFooter>
    <evenFooter>&amp;C&amp;P</evenFooter>
  </headerFooter>
  <colBreaks count="1" manualBreakCount="1">
    <brk id="5"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000</vt:lpstr>
      <vt:lpstr>1صناعي</vt:lpstr>
      <vt:lpstr>صناعي-32</vt:lpstr>
      <vt:lpstr>بيئة 4</vt:lpstr>
      <vt:lpstr>بيئة 5</vt:lpstr>
      <vt:lpstr>بيئة6</vt:lpstr>
      <vt:lpstr>بيئة7</vt:lpstr>
      <vt:lpstr>بيئة 8</vt:lpstr>
      <vt:lpstr>بيئة9</vt:lpstr>
      <vt:lpstr>بيئة10</vt:lpstr>
      <vt:lpstr>صناعي11</vt:lpstr>
      <vt:lpstr>صناعي 12</vt:lpstr>
      <vt:lpstr>صناعي13</vt:lpstr>
      <vt:lpstr>صناعي14</vt:lpstr>
      <vt:lpstr>صناعي 15</vt:lpstr>
      <vt:lpstr>'000'!Print_Area</vt:lpstr>
      <vt:lpstr>'1صناعي'!Print_Area</vt:lpstr>
      <vt:lpstr>'بيئة 4'!Print_Area</vt:lpstr>
      <vt:lpstr>'بيئة 5'!Print_Area</vt:lpstr>
      <vt:lpstr>'بيئة 8'!Print_Area</vt:lpstr>
      <vt:lpstr>بيئة10!Print_Area</vt:lpstr>
      <vt:lpstr>بيئة6!Print_Area</vt:lpstr>
      <vt:lpstr>بيئة7!Print_Area</vt:lpstr>
      <vt:lpstr>بيئة9!Print_Area</vt:lpstr>
      <vt:lpstr>'صناعي-32'!Print_Area</vt:lpstr>
      <vt:lpstr>'صناعي 12'!Print_Area</vt:lpstr>
      <vt:lpstr>'صناعي 15'!Print_Area</vt:lpstr>
      <vt:lpstr>صناعي11!Print_Area</vt:lpstr>
      <vt:lpstr>صناعي13!Print_Area</vt:lpstr>
      <vt:lpstr>صناعي14!Print_Area</vt:lpstr>
    </vt:vector>
  </TitlesOfParts>
  <Company>planning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rana.alamery1@gmail.com</cp:lastModifiedBy>
  <cp:lastPrinted>2026-01-27T06:12:02Z</cp:lastPrinted>
  <dcterms:created xsi:type="dcterms:W3CDTF">2006-05-08T05:22:33Z</dcterms:created>
  <dcterms:modified xsi:type="dcterms:W3CDTF">2026-01-27T06:14:07Z</dcterms:modified>
</cp:coreProperties>
</file>